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11640"/>
  </bookViews>
  <sheets>
    <sheet name="CR SA corp" sheetId="1" r:id="rId1"/>
    <sheet name="CR SA inst" sheetId="2" r:id="rId2"/>
  </sheets>
  <externalReferences>
    <externalReference r:id="rId3"/>
  </externalReferences>
  <definedNames>
    <definedName name="_xlnm.Print_Area" localSheetId="0">'CR SA corp'!$B$2:$X$36</definedName>
    <definedName name="_xlnm.Print_Area" localSheetId="1">'CR SA inst'!$B$2:$X$36</definedName>
    <definedName name="Uppgjdagur">'[1]ebl.1.0 '!$C$12</definedName>
    <definedName name="wrn.Útprentunarskýrsla._.1." localSheetId="1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localSheetId="1" hidden="1">{#N/A,#N/A,FALSE,"ebl.1.0 ";#N/A,#N/A,FALSE,"skýr.bl";#N/A,#N/A,FALSE,"ebl.2.0";#N/A,#N/A,FALSE,"ebl.3.0";#N/A,#N/A,FALSE,"ebl.3.1";#N/A,#N/A,FALSE,"ebl.3.2";#N/A,#N/A,FALSE,"ebl.3.3";#N/A,#N/A,FALSE,"ebl.4.0";#N/A,#N/A,FALSE,"ebl.8.0"}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5725"/>
</workbook>
</file>

<file path=xl/calcChain.xml><?xml version="1.0" encoding="utf-8"?>
<calcChain xmlns="http://schemas.openxmlformats.org/spreadsheetml/2006/main">
  <c r="X34" i="2"/>
  <c r="F34"/>
  <c r="M34" s="1"/>
  <c r="Q34" s="1"/>
  <c r="V34" s="1"/>
  <c r="F33"/>
  <c r="M33" s="1"/>
  <c r="Q33" s="1"/>
  <c r="V33" s="1"/>
  <c r="W33" s="1"/>
  <c r="X33" s="1"/>
  <c r="F31"/>
  <c r="M31" s="1"/>
  <c r="Q31" s="1"/>
  <c r="V31" s="1"/>
  <c r="W31" s="1"/>
  <c r="X31" s="1"/>
  <c r="F27"/>
  <c r="M27" s="1"/>
  <c r="Q27" s="1"/>
  <c r="V27" s="1"/>
  <c r="W27" s="1"/>
  <c r="X27" s="1"/>
  <c r="F26"/>
  <c r="M26" s="1"/>
  <c r="Q26" s="1"/>
  <c r="V26" s="1"/>
  <c r="W26" s="1"/>
  <c r="X26" s="1"/>
  <c r="F22"/>
  <c r="M22" s="1"/>
  <c r="Q22" s="1"/>
  <c r="V22" s="1"/>
  <c r="W22" s="1"/>
  <c r="X22" s="1"/>
  <c r="F21"/>
  <c r="M21" s="1"/>
  <c r="Q21" s="1"/>
  <c r="V21" s="1"/>
  <c r="W21" s="1"/>
  <c r="X21" s="1"/>
  <c r="F20"/>
  <c r="M20" s="1"/>
  <c r="Q20" s="1"/>
  <c r="V20" s="1"/>
  <c r="W20" s="1"/>
  <c r="X20" s="1"/>
  <c r="F19"/>
  <c r="M19" s="1"/>
  <c r="Q19" s="1"/>
  <c r="V19" s="1"/>
  <c r="W19" s="1"/>
  <c r="X19" s="1"/>
  <c r="F18"/>
  <c r="M18" s="1"/>
  <c r="Q18" s="1"/>
  <c r="V18" s="1"/>
  <c r="W18" s="1"/>
  <c r="X16"/>
  <c r="F16"/>
  <c r="M16" s="1"/>
  <c r="Q16" s="1"/>
  <c r="V16" s="1"/>
  <c r="X15"/>
  <c r="F15"/>
  <c r="M15" s="1"/>
  <c r="Q15" s="1"/>
  <c r="V15" s="1"/>
  <c r="X14"/>
  <c r="F14"/>
  <c r="M14" s="1"/>
  <c r="Q14" s="1"/>
  <c r="V14" s="1"/>
  <c r="X13"/>
  <c r="F13"/>
  <c r="M13" s="1"/>
  <c r="Q13" s="1"/>
  <c r="V13" s="1"/>
  <c r="X12"/>
  <c r="F12"/>
  <c r="M12" s="1"/>
  <c r="Q12" s="1"/>
  <c r="V12" s="1"/>
  <c r="U10"/>
  <c r="T10"/>
  <c r="S10"/>
  <c r="R10"/>
  <c r="P10"/>
  <c r="O10"/>
  <c r="N10"/>
  <c r="L10"/>
  <c r="K10"/>
  <c r="J10"/>
  <c r="I10"/>
  <c r="H10"/>
  <c r="G10"/>
  <c r="E10"/>
  <c r="F10" s="1"/>
  <c r="D10"/>
  <c r="C10"/>
  <c r="X34" i="1"/>
  <c r="F34"/>
  <c r="M34" s="1"/>
  <c r="Q34" s="1"/>
  <c r="V34" s="1"/>
  <c r="F33"/>
  <c r="M33" s="1"/>
  <c r="Q33" s="1"/>
  <c r="V33" s="1"/>
  <c r="W33" s="1"/>
  <c r="X33" s="1"/>
  <c r="F31"/>
  <c r="M31" s="1"/>
  <c r="Q31" s="1"/>
  <c r="V31" s="1"/>
  <c r="W31" s="1"/>
  <c r="X31" s="1"/>
  <c r="F27"/>
  <c r="M27" s="1"/>
  <c r="Q27" s="1"/>
  <c r="V27" s="1"/>
  <c r="W27" s="1"/>
  <c r="X27" s="1"/>
  <c r="F26"/>
  <c r="M26" s="1"/>
  <c r="Q26" s="1"/>
  <c r="V26" s="1"/>
  <c r="W26" s="1"/>
  <c r="X26" s="1"/>
  <c r="F22"/>
  <c r="M22" s="1"/>
  <c r="Q22" s="1"/>
  <c r="V22" s="1"/>
  <c r="W22" s="1"/>
  <c r="X22" s="1"/>
  <c r="F21"/>
  <c r="M21" s="1"/>
  <c r="Q21" s="1"/>
  <c r="V21" s="1"/>
  <c r="W21" s="1"/>
  <c r="X21" s="1"/>
  <c r="F20"/>
  <c r="M20" s="1"/>
  <c r="Q20" s="1"/>
  <c r="V20" s="1"/>
  <c r="W20" s="1"/>
  <c r="X20" s="1"/>
  <c r="F19"/>
  <c r="M19" s="1"/>
  <c r="Q19" s="1"/>
  <c r="V19" s="1"/>
  <c r="W19" s="1"/>
  <c r="X19" s="1"/>
  <c r="F18"/>
  <c r="M18" s="1"/>
  <c r="Q18" s="1"/>
  <c r="V18" s="1"/>
  <c r="W18" s="1"/>
  <c r="X16"/>
  <c r="F16"/>
  <c r="M16" s="1"/>
  <c r="Q16" s="1"/>
  <c r="V16" s="1"/>
  <c r="X15"/>
  <c r="F15"/>
  <c r="M15" s="1"/>
  <c r="Q15" s="1"/>
  <c r="V15" s="1"/>
  <c r="X14"/>
  <c r="F14"/>
  <c r="M14" s="1"/>
  <c r="Q14" s="1"/>
  <c r="V14" s="1"/>
  <c r="X13"/>
  <c r="F13"/>
  <c r="M13" s="1"/>
  <c r="Q13" s="1"/>
  <c r="V13" s="1"/>
  <c r="X12"/>
  <c r="F12"/>
  <c r="M12" s="1"/>
  <c r="Q12" s="1"/>
  <c r="V12" s="1"/>
  <c r="U10"/>
  <c r="T10"/>
  <c r="S10"/>
  <c r="R10"/>
  <c r="P10"/>
  <c r="O10"/>
  <c r="N10"/>
  <c r="L10"/>
  <c r="K10"/>
  <c r="J10"/>
  <c r="I10"/>
  <c r="H10"/>
  <c r="G10"/>
  <c r="E10"/>
  <c r="D10"/>
  <c r="C10"/>
  <c r="F10" l="1"/>
  <c r="X18" i="2"/>
  <c r="X10" s="1"/>
  <c r="W10"/>
  <c r="M10"/>
  <c r="Q10" s="1"/>
  <c r="V10" s="1"/>
  <c r="X18" i="1"/>
  <c r="X10" s="1"/>
  <c r="W10"/>
  <c r="M10"/>
  <c r="Q10" s="1"/>
  <c r="V10" s="1"/>
</calcChain>
</file>

<file path=xl/sharedStrings.xml><?xml version="1.0" encoding="utf-8"?>
<sst xmlns="http://schemas.openxmlformats.org/spreadsheetml/2006/main" count="104" uniqueCount="51">
  <si>
    <t>CR SA</t>
  </si>
  <si>
    <t>CREDIT AND COUNTERPARTY CREDIT RISKS AND FREE DELIVERIES: STANDARDISED APPROACH TO CAPITAL REQUIREMENTS</t>
  </si>
  <si>
    <t xml:space="preserve"> SA Exposure class:</t>
  </si>
  <si>
    <t>Corporates</t>
  </si>
  <si>
    <t>(Thousand ISK)</t>
  </si>
  <si>
    <t>ORIGINAL EXPOSURE PRE CONVERSION FACTORS</t>
  </si>
  <si>
    <t xml:space="preserve">(-) VALUE ADJUSTMENTS AND PROVISIONS ASSOCIATED WITH THE ORIGINAL EXPOSURE </t>
  </si>
  <si>
    <t>EXPOSURE NET OF VALUE ADJUSTMENTS AND PROVISIONS</t>
  </si>
  <si>
    <t>CREDIT RISK MITIGATION (CRM) TECHNIQUES WITH SUBSTITUTION EFFECTS ON THE EXPOSURE</t>
  </si>
  <si>
    <t>NET EXPOSURE AFTER CRM SUBSTITUTION EFFECTS PRE CONVERSION FACTORS</t>
  </si>
  <si>
    <t xml:space="preserve">CREDIT RISK MITIGATION TECHNIQUES AFFECTING THE AMOUNT OF THE EXPOSURE: FUNDED CREDIT PROTECTION. FINANCIAL COLLATERAL COMPREHENSIVE METHOD </t>
  </si>
  <si>
    <t>FULLY ADJUSTED EXPOSURE VALUE (E*)</t>
  </si>
  <si>
    <t>BREAKDOWN OF THE FULLY ADJUSTED EXPOSURE OF OFF-BALANCE SHEET ITEMS BY CONVERSION FACTORS</t>
  </si>
  <si>
    <t xml:space="preserve">EXPOSURE VALUE </t>
  </si>
  <si>
    <t>RISK WEIGHTED EXPOSURE AMOUNT</t>
  </si>
  <si>
    <t>CAPITAL REQUIREMENTS</t>
  </si>
  <si>
    <t>OF WHICH: ARISING FROM COUNTERPARTY CREDIT RISK</t>
  </si>
  <si>
    <t>UNFUNDED CREDIT PROTECTION: ADJUSTED VALUES (Ga)</t>
  </si>
  <si>
    <t>FUNDED CREDIT PROTECTION</t>
  </si>
  <si>
    <t>SUBSTITUTION OF THE EXPOSURE DUE TO CRM</t>
  </si>
  <si>
    <t xml:space="preserve">VOLATILITY ADJUSTMENT TO THE EXPOSURE </t>
  </si>
  <si>
    <t>(-) FINANCIAL COLLATERAL: ADJUSTED VALUE (Cvam)</t>
  </si>
  <si>
    <t>GUARANTEES</t>
  </si>
  <si>
    <t>CREDIT DERIVATIVES</t>
  </si>
  <si>
    <t>FINANCIAL COLLATERAL: SIMPLE METHOD</t>
  </si>
  <si>
    <t>OTHER FUNDED CREDIT PROTECTION</t>
  </si>
  <si>
    <t>(-) TOTAL OUTFLOWS</t>
  </si>
  <si>
    <t>TOTAL INFLOWS (+)</t>
  </si>
  <si>
    <t xml:space="preserve">(-) VOLATILITY AND MATURITY ADJUSTMENTS </t>
  </si>
  <si>
    <t>4=1+3</t>
  </si>
  <si>
    <t>11=4+9+10</t>
  </si>
  <si>
    <t>15=11+12+13</t>
  </si>
  <si>
    <t>20=15-16-0,8*17-0,5*18</t>
  </si>
  <si>
    <t>TOTAL EXPOSURES</t>
  </si>
  <si>
    <t xml:space="preserve">  BREAKDOWN OF TOTAL EXPOSURES BY EXPOSURE TYPES:</t>
  </si>
  <si>
    <t xml:space="preserve">  On balance sheet items</t>
  </si>
  <si>
    <t xml:space="preserve">  Off balance sheet items</t>
  </si>
  <si>
    <t xml:space="preserve">  Securities Financing Transactions &amp; Long Settlement Transactions</t>
  </si>
  <si>
    <t xml:space="preserve">  Derivatives</t>
  </si>
  <si>
    <t xml:space="preserve">  From Contractual Cross Product Netting</t>
  </si>
  <si>
    <t xml:space="preserve">  BREAKDOWN OF TOTAL EXPOSURES BY RISK WEIGHTS:</t>
  </si>
  <si>
    <t>of which:                past due (a)</t>
  </si>
  <si>
    <t xml:space="preserve">without credit assessment by a nominated ECAI </t>
  </si>
  <si>
    <t>secured by commercial real estate(a)</t>
  </si>
  <si>
    <t>of which:                 past due (a)</t>
  </si>
  <si>
    <t>secured by real estate (a)</t>
  </si>
  <si>
    <t>Other risk weights</t>
  </si>
  <si>
    <t>(a) These rows would be applicable if the Institution reports the data for the IRB exposure classes and for the Total exposure class.</t>
  </si>
  <si>
    <t>Simple</t>
  </si>
  <si>
    <t>Compre</t>
  </si>
  <si>
    <t>Institutions</t>
  </si>
</sst>
</file>

<file path=xl/styles.xml><?xml version="1.0" encoding="utf-8"?>
<styleSheet xmlns="http://schemas.openxmlformats.org/spreadsheetml/2006/main">
  <fonts count="32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28"/>
      <name val="Verdana"/>
      <family val="2"/>
    </font>
    <font>
      <b/>
      <sz val="32"/>
      <name val="Verdana"/>
      <family val="2"/>
    </font>
    <font>
      <b/>
      <sz val="36"/>
      <name val="Verdana"/>
      <family val="2"/>
    </font>
    <font>
      <sz val="26"/>
      <name val="Verdana"/>
      <family val="2"/>
    </font>
    <font>
      <sz val="26"/>
      <name val="Arial"/>
      <family val="2"/>
    </font>
    <font>
      <sz val="48"/>
      <name val="Arial"/>
      <family val="2"/>
    </font>
    <font>
      <sz val="28"/>
      <name val="Arial"/>
      <family val="2"/>
    </font>
    <font>
      <b/>
      <sz val="26"/>
      <name val="Verdana"/>
      <family val="2"/>
    </font>
    <font>
      <sz val="24"/>
      <name val="Verdana"/>
      <family val="2"/>
    </font>
    <font>
      <sz val="16"/>
      <color indexed="10"/>
      <name val="Verdana"/>
      <family val="2"/>
    </font>
    <font>
      <sz val="12"/>
      <name val="Verdana"/>
      <family val="2"/>
    </font>
    <font>
      <b/>
      <sz val="22"/>
      <name val="Verdana"/>
      <family val="2"/>
    </font>
    <font>
      <b/>
      <sz val="48"/>
      <name val="Verdana"/>
      <family val="2"/>
    </font>
    <font>
      <sz val="20"/>
      <name val="Verdana"/>
      <family val="2"/>
    </font>
    <font>
      <sz val="23"/>
      <name val="Verdana"/>
      <family val="2"/>
    </font>
    <font>
      <sz val="23"/>
      <name val="Arial"/>
      <family val="2"/>
    </font>
    <font>
      <sz val="20"/>
      <color indexed="10"/>
      <name val="Verdana"/>
      <family val="2"/>
    </font>
    <font>
      <sz val="16"/>
      <name val="Verdana"/>
      <family val="2"/>
    </font>
    <font>
      <b/>
      <sz val="20"/>
      <name val="Verdana"/>
      <family val="2"/>
    </font>
    <font>
      <sz val="28"/>
      <name val="Verdana"/>
      <family val="2"/>
    </font>
    <font>
      <sz val="14"/>
      <name val="Verdana"/>
      <family val="2"/>
    </font>
    <font>
      <b/>
      <sz val="26"/>
      <color indexed="10"/>
      <name val="Verdana"/>
      <family val="2"/>
    </font>
    <font>
      <b/>
      <sz val="10"/>
      <color indexed="10"/>
      <name val="Arial"/>
      <family val="2"/>
    </font>
    <font>
      <i/>
      <sz val="20"/>
      <name val="Verdana"/>
      <family val="2"/>
    </font>
    <font>
      <sz val="22"/>
      <name val="Verdana"/>
      <family val="2"/>
    </font>
    <font>
      <sz val="10"/>
      <color indexed="9"/>
      <name val="Verdana"/>
      <family val="2"/>
    </font>
    <font>
      <sz val="72"/>
      <color indexed="9"/>
      <name val="Verdana"/>
      <family val="2"/>
    </font>
    <font>
      <sz val="10"/>
      <name val="Arial"/>
      <family val="2"/>
    </font>
    <font>
      <sz val="2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64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/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 style="thin">
        <color indexed="64"/>
      </diagon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 diagonalUp="1" diagonalDown="1"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22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/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 style="thin">
        <color indexed="22"/>
      </top>
      <bottom/>
      <diagonal style="thin">
        <color indexed="64"/>
      </diagonal>
    </border>
    <border diagonalUp="1" diagonalDown="1">
      <left/>
      <right style="thin">
        <color indexed="22"/>
      </right>
      <top style="thin">
        <color indexed="22"/>
      </top>
      <bottom/>
      <diagonal style="thin">
        <color indexed="64"/>
      </diagonal>
    </border>
    <border>
      <left/>
      <right/>
      <top style="thin">
        <color indexed="22"/>
      </top>
      <bottom/>
      <diagonal/>
    </border>
    <border diagonalUp="1" diagonalDown="1">
      <left/>
      <right style="thin">
        <color indexed="22"/>
      </right>
      <top/>
      <bottom/>
      <diagonal style="thin">
        <color indexed="64"/>
      </diagonal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0" fillId="0" borderId="0"/>
    <xf numFmtId="0" fontId="30" fillId="0" borderId="0"/>
  </cellStyleXfs>
  <cellXfs count="487">
    <xf numFmtId="0" fontId="0" fillId="0" borderId="0" xfId="0"/>
    <xf numFmtId="0" fontId="2" fillId="0" borderId="0" xfId="0" applyFont="1"/>
    <xf numFmtId="0" fontId="3" fillId="0" borderId="1" xfId="1" applyFont="1" applyFill="1" applyBorder="1" applyAlignment="1">
      <alignment vertical="top"/>
    </xf>
    <xf numFmtId="0" fontId="4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top" wrapText="1"/>
    </xf>
    <xf numFmtId="0" fontId="5" fillId="0" borderId="2" xfId="1" applyFont="1" applyFill="1" applyBorder="1" applyAlignment="1">
      <alignment horizontal="centerContinuous" vertical="top" wrapText="1"/>
    </xf>
    <xf numFmtId="0" fontId="2" fillId="0" borderId="2" xfId="1" applyFont="1" applyFill="1" applyBorder="1" applyAlignment="1">
      <alignment horizontal="centerContinuous" vertical="top"/>
    </xf>
    <xf numFmtId="0" fontId="2" fillId="0" borderId="2" xfId="1" applyFont="1" applyBorder="1" applyAlignment="1">
      <alignment horizontal="centerContinuous" vertical="top"/>
    </xf>
    <xf numFmtId="0" fontId="2" fillId="0" borderId="3" xfId="1" applyFont="1" applyBorder="1" applyAlignment="1">
      <alignment horizontal="centerContinuous" vertical="top"/>
    </xf>
    <xf numFmtId="0" fontId="2" fillId="0" borderId="0" xfId="1" applyFont="1" applyFill="1" applyBorder="1" applyAlignment="1">
      <alignment vertical="top"/>
    </xf>
    <xf numFmtId="0" fontId="2" fillId="0" borderId="0" xfId="1" applyFont="1" applyBorder="1" applyAlignment="1">
      <alignment vertical="top"/>
    </xf>
    <xf numFmtId="0" fontId="3" fillId="0" borderId="4" xfId="1" applyFont="1" applyBorder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3" fillId="0" borderId="0" xfId="1" applyFont="1" applyBorder="1" applyAlignment="1">
      <alignment horizontal="left"/>
    </xf>
    <xf numFmtId="0" fontId="0" fillId="0" borderId="0" xfId="0" applyBorder="1" applyAlignment="1">
      <alignment horizontal="left"/>
    </xf>
    <xf numFmtId="49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2" fillId="0" borderId="0" xfId="1" applyFont="1" applyBorder="1"/>
    <xf numFmtId="0" fontId="2" fillId="0" borderId="7" xfId="1" applyFont="1" applyBorder="1"/>
    <xf numFmtId="0" fontId="2" fillId="0" borderId="0" xfId="1" applyFont="1" applyFill="1" applyBorder="1"/>
    <xf numFmtId="0" fontId="10" fillId="0" borderId="4" xfId="1" applyFont="1" applyBorder="1" applyAlignment="1">
      <alignment horizontal="right"/>
    </xf>
    <xf numFmtId="0" fontId="11" fillId="0" borderId="0" xfId="1" applyFont="1" applyBorder="1" applyAlignment="1">
      <alignment horizontal="center" wrapText="1"/>
    </xf>
    <xf numFmtId="0" fontId="12" fillId="0" borderId="0" xfId="0" applyFont="1" applyBorder="1"/>
    <xf numFmtId="0" fontId="13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vertical="center" wrapText="1"/>
    </xf>
    <xf numFmtId="0" fontId="17" fillId="0" borderId="0" xfId="1" applyFont="1" applyFill="1" applyBorder="1"/>
    <xf numFmtId="0" fontId="18" fillId="0" borderId="0" xfId="1" applyFont="1" applyFill="1" applyBorder="1"/>
    <xf numFmtId="0" fontId="17" fillId="2" borderId="0" xfId="1" applyFont="1" applyFill="1" applyBorder="1"/>
    <xf numFmtId="0" fontId="16" fillId="2" borderId="11" xfId="1" applyFont="1" applyFill="1" applyBorder="1" applyAlignment="1">
      <alignment vertical="center" wrapText="1"/>
    </xf>
    <xf numFmtId="0" fontId="19" fillId="0" borderId="11" xfId="1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centerContinuous" vertical="center"/>
    </xf>
    <xf numFmtId="0" fontId="17" fillId="0" borderId="0" xfId="1" applyFont="1" applyFill="1" applyBorder="1" applyAlignment="1">
      <alignment wrapText="1"/>
    </xf>
    <xf numFmtId="0" fontId="17" fillId="2" borderId="0" xfId="1" applyFont="1" applyFill="1" applyBorder="1" applyAlignment="1">
      <alignment wrapText="1"/>
    </xf>
    <xf numFmtId="0" fontId="19" fillId="0" borderId="12" xfId="1" applyFont="1" applyFill="1" applyBorder="1" applyAlignment="1">
      <alignment vertical="center" wrapText="1"/>
    </xf>
    <xf numFmtId="0" fontId="16" fillId="2" borderId="12" xfId="1" applyFont="1" applyFill="1" applyBorder="1" applyAlignment="1">
      <alignment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wrapText="1"/>
    </xf>
    <xf numFmtId="0" fontId="20" fillId="2" borderId="0" xfId="1" applyFont="1" applyFill="1" applyBorder="1" applyAlignment="1">
      <alignment wrapText="1"/>
    </xf>
    <xf numFmtId="0" fontId="6" fillId="0" borderId="0" xfId="0" applyFont="1"/>
    <xf numFmtId="0" fontId="21" fillId="3" borderId="4" xfId="1" applyFont="1" applyFill="1" applyBorder="1" applyAlignment="1">
      <alignment vertical="center" wrapText="1"/>
    </xf>
    <xf numFmtId="3" fontId="22" fillId="0" borderId="5" xfId="1" applyNumberFormat="1" applyFont="1" applyFill="1" applyBorder="1" applyAlignment="1">
      <alignment horizontal="center" vertical="center" wrapText="1"/>
    </xf>
    <xf numFmtId="3" fontId="16" fillId="0" borderId="10" xfId="1" applyNumberFormat="1" applyFont="1" applyFill="1" applyBorder="1" applyAlignment="1">
      <alignment horizontal="center" vertical="center" wrapText="1"/>
    </xf>
    <xf numFmtId="3" fontId="22" fillId="0" borderId="13" xfId="1" applyNumberFormat="1" applyFont="1" applyBorder="1" applyAlignment="1">
      <alignment horizontal="center" vertical="center" wrapText="1"/>
    </xf>
    <xf numFmtId="3" fontId="16" fillId="0" borderId="14" xfId="1" applyNumberFormat="1" applyFont="1" applyFill="1" applyBorder="1" applyAlignment="1">
      <alignment horizontal="center" vertical="center" wrapText="1"/>
    </xf>
    <xf numFmtId="3" fontId="16" fillId="0" borderId="9" xfId="1" applyNumberFormat="1" applyFont="1" applyFill="1" applyBorder="1" applyAlignment="1">
      <alignment horizontal="center" vertical="center" wrapText="1"/>
    </xf>
    <xf numFmtId="3" fontId="16" fillId="0" borderId="15" xfId="1" applyNumberFormat="1" applyFont="1" applyFill="1" applyBorder="1" applyAlignment="1" applyProtection="1">
      <alignment horizontal="center" vertical="center" wrapText="1"/>
    </xf>
    <xf numFmtId="3" fontId="16" fillId="0" borderId="16" xfId="1" applyNumberFormat="1" applyFont="1" applyFill="1" applyBorder="1" applyAlignment="1" applyProtection="1">
      <alignment horizontal="center" vertical="center" wrapText="1"/>
    </xf>
    <xf numFmtId="3" fontId="16" fillId="0" borderId="6" xfId="1" applyNumberFormat="1" applyFont="1" applyFill="1" applyBorder="1" applyAlignment="1">
      <alignment horizontal="center" vertical="center" wrapText="1"/>
    </xf>
    <xf numFmtId="3" fontId="16" fillId="0" borderId="14" xfId="1" applyNumberFormat="1" applyFont="1" applyBorder="1" applyAlignment="1" applyProtection="1">
      <alignment horizontal="center" vertical="center" wrapText="1"/>
    </xf>
    <xf numFmtId="3" fontId="16" fillId="0" borderId="17" xfId="1" applyNumberFormat="1" applyFont="1" applyBorder="1" applyAlignment="1" applyProtection="1">
      <alignment horizontal="center" vertical="center" wrapText="1"/>
    </xf>
    <xf numFmtId="3" fontId="16" fillId="0" borderId="18" xfId="1" applyNumberFormat="1" applyFont="1" applyBorder="1" applyAlignment="1" applyProtection="1">
      <alignment horizontal="center" vertical="center" wrapText="1"/>
    </xf>
    <xf numFmtId="3" fontId="16" fillId="0" borderId="16" xfId="1" applyNumberFormat="1" applyFont="1" applyBorder="1" applyAlignment="1">
      <alignment horizontal="center" vertical="center" wrapText="1"/>
    </xf>
    <xf numFmtId="3" fontId="16" fillId="0" borderId="14" xfId="1" applyNumberFormat="1" applyFont="1" applyBorder="1" applyAlignment="1">
      <alignment horizontal="center" vertical="center" wrapText="1"/>
    </xf>
    <xf numFmtId="3" fontId="16" fillId="0" borderId="5" xfId="1" applyNumberFormat="1" applyFont="1" applyBorder="1" applyAlignment="1">
      <alignment horizontal="center" vertical="center" wrapText="1"/>
    </xf>
    <xf numFmtId="0" fontId="23" fillId="0" borderId="0" xfId="1" applyFont="1" applyFill="1" applyBorder="1" applyAlignment="1">
      <alignment vertical="center" wrapText="1"/>
    </xf>
    <xf numFmtId="0" fontId="23" fillId="0" borderId="0" xfId="1" applyFont="1" applyBorder="1" applyAlignment="1">
      <alignment vertical="center" wrapText="1"/>
    </xf>
    <xf numFmtId="9" fontId="21" fillId="0" borderId="0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>
      <alignment horizontal="left" vertical="center" wrapText="1"/>
    </xf>
    <xf numFmtId="9" fontId="21" fillId="0" borderId="9" xfId="1" applyNumberFormat="1" applyFont="1" applyFill="1" applyBorder="1" applyAlignment="1">
      <alignment horizontal="left" vertical="center" wrapText="1"/>
    </xf>
    <xf numFmtId="9" fontId="21" fillId="0" borderId="19" xfId="1" applyNumberFormat="1" applyFont="1" applyFill="1" applyBorder="1" applyAlignment="1">
      <alignment horizontal="left" vertical="center" wrapText="1"/>
    </xf>
    <xf numFmtId="9" fontId="21" fillId="0" borderId="20" xfId="1" applyNumberFormat="1" applyFont="1" applyFill="1" applyBorder="1" applyAlignment="1">
      <alignment horizontal="left" vertical="center" wrapText="1"/>
    </xf>
    <xf numFmtId="9" fontId="21" fillId="0" borderId="3" xfId="1" applyNumberFormat="1" applyFont="1" applyFill="1" applyBorder="1" applyAlignment="1">
      <alignment horizontal="left" vertical="center" wrapText="1"/>
    </xf>
    <xf numFmtId="9" fontId="21" fillId="2" borderId="4" xfId="1" applyNumberFormat="1" applyFont="1" applyFill="1" applyBorder="1" applyAlignment="1">
      <alignment horizontal="left" vertical="center" wrapText="1"/>
    </xf>
    <xf numFmtId="3" fontId="22" fillId="0" borderId="21" xfId="1" applyNumberFormat="1" applyFont="1" applyBorder="1" applyAlignment="1" applyProtection="1">
      <alignment horizontal="center" vertical="center" wrapText="1"/>
      <protection locked="0"/>
    </xf>
    <xf numFmtId="3" fontId="16" fillId="4" borderId="2" xfId="1" applyNumberFormat="1" applyFont="1" applyFill="1" applyBorder="1" applyAlignment="1">
      <alignment horizontal="center" vertical="center" wrapText="1"/>
    </xf>
    <xf numFmtId="3" fontId="16" fillId="0" borderId="22" xfId="1" applyNumberFormat="1" applyFont="1" applyBorder="1" applyAlignment="1" applyProtection="1">
      <alignment horizontal="center" vertical="center" wrapText="1"/>
      <protection locked="0"/>
    </xf>
    <xf numFmtId="3" fontId="16" fillId="0" borderId="23" xfId="1" applyNumberFormat="1" applyFont="1" applyBorder="1" applyAlignment="1" applyProtection="1">
      <alignment horizontal="center" vertical="center" wrapText="1"/>
      <protection locked="0"/>
    </xf>
    <xf numFmtId="3" fontId="16" fillId="0" borderId="24" xfId="1" applyNumberFormat="1" applyFont="1" applyBorder="1" applyAlignment="1" applyProtection="1">
      <alignment horizontal="center" vertical="center" wrapText="1"/>
    </xf>
    <xf numFmtId="3" fontId="16" fillId="0" borderId="25" xfId="1" applyNumberFormat="1" applyFont="1" applyBorder="1" applyAlignment="1" applyProtection="1">
      <alignment horizontal="center" vertical="center" wrapText="1"/>
      <protection locked="0"/>
    </xf>
    <xf numFmtId="3" fontId="16" fillId="0" borderId="27" xfId="1" applyNumberFormat="1" applyFont="1" applyBorder="1" applyAlignment="1" applyProtection="1">
      <alignment horizontal="center" vertical="center" wrapText="1"/>
      <protection locked="0"/>
    </xf>
    <xf numFmtId="3" fontId="16" fillId="0" borderId="28" xfId="1" applyNumberFormat="1" applyFont="1" applyBorder="1" applyAlignment="1" applyProtection="1">
      <alignment horizontal="center" vertical="center" wrapText="1"/>
      <protection locked="0"/>
    </xf>
    <xf numFmtId="3" fontId="16" fillId="0" borderId="29" xfId="1" applyNumberFormat="1" applyFont="1" applyBorder="1" applyAlignment="1" applyProtection="1">
      <alignment horizontal="center" vertical="center" wrapText="1"/>
      <protection locked="0"/>
    </xf>
    <xf numFmtId="3" fontId="16" fillId="4" borderId="0" xfId="1" quotePrefix="1" applyNumberFormat="1" applyFont="1" applyFill="1" applyBorder="1" applyAlignment="1">
      <alignment horizontal="center" vertical="center" wrapText="1"/>
    </xf>
    <xf numFmtId="3" fontId="16" fillId="0" borderId="32" xfId="1" applyNumberFormat="1" applyFont="1" applyBorder="1" applyAlignment="1" applyProtection="1">
      <alignment horizontal="center" vertical="center" wrapText="1"/>
      <protection locked="0"/>
    </xf>
    <xf numFmtId="3" fontId="16" fillId="4" borderId="20" xfId="1" applyNumberFormat="1" applyFont="1" applyFill="1" applyBorder="1" applyAlignment="1">
      <alignment horizontal="center" vertical="center" wrapText="1"/>
    </xf>
    <xf numFmtId="3" fontId="16" fillId="0" borderId="33" xfId="1" applyNumberFormat="1" applyFont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Border="1" applyAlignment="1">
      <alignment horizontal="center" vertical="center" wrapText="1"/>
    </xf>
    <xf numFmtId="3" fontId="16" fillId="0" borderId="34" xfId="1" applyNumberFormat="1" applyFont="1" applyBorder="1" applyAlignment="1" applyProtection="1">
      <alignment horizontal="center" vertical="center" wrapText="1"/>
      <protection locked="0"/>
    </xf>
    <xf numFmtId="3" fontId="16" fillId="0" borderId="35" xfId="1" applyNumberFormat="1" applyFont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Border="1" applyAlignment="1" applyProtection="1">
      <alignment horizontal="center" vertical="center" wrapText="1"/>
    </xf>
    <xf numFmtId="3" fontId="16" fillId="0" borderId="37" xfId="1" applyNumberFormat="1" applyFont="1" applyBorder="1" applyAlignment="1" applyProtection="1">
      <alignment horizontal="center" vertical="center" wrapText="1"/>
      <protection locked="0"/>
    </xf>
    <xf numFmtId="3" fontId="16" fillId="0" borderId="38" xfId="1" applyNumberFormat="1" applyFont="1" applyBorder="1" applyAlignment="1" applyProtection="1">
      <alignment horizontal="center" vertical="center" wrapText="1"/>
      <protection locked="0"/>
    </xf>
    <xf numFmtId="3" fontId="16" fillId="0" borderId="39" xfId="1" applyNumberFormat="1" applyFont="1" applyBorder="1" applyAlignment="1" applyProtection="1">
      <alignment horizontal="center" vertical="center" wrapText="1"/>
      <protection locked="0"/>
    </xf>
    <xf numFmtId="3" fontId="16" fillId="0" borderId="13" xfId="1" applyNumberFormat="1" applyFont="1" applyBorder="1" applyAlignment="1">
      <alignment horizontal="center" vertical="center" wrapText="1"/>
    </xf>
    <xf numFmtId="3" fontId="16" fillId="0" borderId="40" xfId="1" applyNumberFormat="1" applyFont="1" applyBorder="1" applyAlignment="1" applyProtection="1">
      <alignment horizontal="center" vertical="center" wrapText="1"/>
      <protection locked="0"/>
    </xf>
    <xf numFmtId="3" fontId="16" fillId="0" borderId="41" xfId="1" applyNumberFormat="1" applyFont="1" applyBorder="1" applyAlignment="1">
      <alignment horizontal="center" vertical="center" wrapText="1"/>
    </xf>
    <xf numFmtId="3" fontId="16" fillId="0" borderId="16" xfId="1" applyNumberFormat="1" applyFont="1" applyBorder="1" applyAlignment="1" applyProtection="1">
      <alignment horizontal="center" vertical="center" wrapText="1"/>
      <protection locked="0"/>
    </xf>
    <xf numFmtId="3" fontId="16" fillId="0" borderId="17" xfId="1" applyNumberFormat="1" applyFont="1" applyBorder="1" applyAlignment="1" applyProtection="1">
      <alignment horizontal="center" vertical="center" wrapText="1"/>
      <protection locked="0"/>
    </xf>
    <xf numFmtId="3" fontId="16" fillId="0" borderId="18" xfId="1" applyNumberFormat="1" applyFont="1" applyBorder="1" applyAlignment="1" applyProtection="1">
      <alignment horizontal="center" vertical="center" wrapText="1"/>
      <protection locked="0"/>
    </xf>
    <xf numFmtId="3" fontId="16" fillId="0" borderId="13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3" xfId="1" applyNumberFormat="1" applyFont="1" applyBorder="1" applyAlignment="1" applyProtection="1">
      <alignment horizontal="center" vertical="center" wrapText="1"/>
    </xf>
    <xf numFmtId="3" fontId="16" fillId="0" borderId="4" xfId="1" applyNumberFormat="1" applyFont="1" applyBorder="1" applyAlignment="1" applyProtection="1">
      <alignment horizontal="center" vertical="center" wrapText="1"/>
      <protection locked="0"/>
    </xf>
    <xf numFmtId="3" fontId="16" fillId="0" borderId="42" xfId="1" applyNumberFormat="1" applyFont="1" applyBorder="1" applyAlignment="1" applyProtection="1">
      <alignment horizontal="center" vertical="center" wrapText="1"/>
      <protection locked="0"/>
    </xf>
    <xf numFmtId="3" fontId="16" fillId="0" borderId="3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3" xfId="1" applyNumberFormat="1" applyFont="1" applyBorder="1" applyAlignment="1" applyProtection="1">
      <alignment horizontal="center" vertical="center" wrapText="1"/>
      <protection locked="0"/>
    </xf>
    <xf numFmtId="3" fontId="16" fillId="0" borderId="4" xfId="1" applyNumberFormat="1" applyFont="1" applyBorder="1" applyAlignment="1">
      <alignment horizontal="center" vertical="center" wrapText="1"/>
    </xf>
    <xf numFmtId="3" fontId="16" fillId="0" borderId="44" xfId="1" applyNumberFormat="1" applyFont="1" applyBorder="1" applyAlignment="1" applyProtection="1">
      <alignment horizontal="center" vertical="center" wrapText="1"/>
      <protection locked="0"/>
    </xf>
    <xf numFmtId="3" fontId="16" fillId="0" borderId="45" xfId="1" applyNumberFormat="1" applyFont="1" applyBorder="1" applyAlignment="1" applyProtection="1">
      <alignment horizontal="center" vertical="center" wrapText="1"/>
    </xf>
    <xf numFmtId="3" fontId="16" fillId="0" borderId="46" xfId="1" applyNumberFormat="1" applyFont="1" applyBorder="1" applyAlignment="1" applyProtection="1">
      <alignment horizontal="center" vertical="center" wrapText="1"/>
      <protection locked="0"/>
    </xf>
    <xf numFmtId="3" fontId="16" fillId="0" borderId="47" xfId="1" applyNumberFormat="1" applyFont="1" applyBorder="1" applyAlignment="1" applyProtection="1">
      <alignment horizontal="center" vertical="center" wrapText="1"/>
      <protection locked="0"/>
    </xf>
    <xf numFmtId="3" fontId="16" fillId="0" borderId="48" xfId="1" applyNumberFormat="1" applyFont="1" applyBorder="1" applyAlignment="1" applyProtection="1">
      <alignment horizontal="center" vertical="center" wrapText="1"/>
      <protection locked="0"/>
    </xf>
    <xf numFmtId="3" fontId="16" fillId="0" borderId="49" xfId="1" applyNumberFormat="1" applyFont="1" applyBorder="1" applyAlignment="1" applyProtection="1">
      <alignment horizontal="center" vertical="center" wrapText="1"/>
      <protection locked="0"/>
    </xf>
    <xf numFmtId="3" fontId="16" fillId="0" borderId="50" xfId="1" applyNumberFormat="1" applyFont="1" applyBorder="1" applyAlignment="1">
      <alignment horizontal="center" vertical="center" wrapText="1"/>
    </xf>
    <xf numFmtId="3" fontId="16" fillId="0" borderId="43" xfId="1" applyNumberFormat="1" applyFont="1" applyBorder="1" applyAlignment="1">
      <alignment horizontal="center" vertical="center" wrapText="1"/>
    </xf>
    <xf numFmtId="3" fontId="16" fillId="0" borderId="51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 applyProtection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9" fontId="21" fillId="0" borderId="2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9" xfId="1" applyNumberFormat="1" applyFont="1" applyFill="1" applyBorder="1" applyAlignment="1" applyProtection="1">
      <alignment horizontal="left" vertical="center" wrapText="1"/>
      <protection locked="0"/>
    </xf>
    <xf numFmtId="9" fontId="21" fillId="0" borderId="16" xfId="1" applyNumberFormat="1" applyFont="1" applyFill="1" applyBorder="1" applyAlignment="1">
      <alignment horizontal="left" vertical="center" wrapText="1"/>
    </xf>
    <xf numFmtId="9" fontId="21" fillId="0" borderId="6" xfId="1" applyNumberFormat="1" applyFont="1" applyFill="1" applyBorder="1" applyAlignment="1">
      <alignment horizontal="left" vertical="center" wrapText="1"/>
    </xf>
    <xf numFmtId="9" fontId="21" fillId="3" borderId="11" xfId="1" applyNumberFormat="1" applyFont="1" applyFill="1" applyBorder="1" applyAlignment="1">
      <alignment horizontal="center" vertical="center" wrapText="1"/>
    </xf>
    <xf numFmtId="3" fontId="16" fillId="0" borderId="53" xfId="1" applyNumberFormat="1" applyFont="1" applyBorder="1" applyAlignment="1" applyProtection="1">
      <alignment horizontal="center" vertical="center" wrapText="1"/>
      <protection locked="0"/>
    </xf>
    <xf numFmtId="3" fontId="16" fillId="0" borderId="22" xfId="1" applyNumberFormat="1" applyFont="1" applyBorder="1" applyAlignment="1">
      <alignment horizontal="center" vertical="center" wrapText="1"/>
    </xf>
    <xf numFmtId="3" fontId="16" fillId="0" borderId="54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24" xfId="1" applyNumberFormat="1" applyFont="1" applyFill="1" applyBorder="1" applyAlignment="1" applyProtection="1">
      <alignment horizontal="center" vertical="center" wrapText="1"/>
    </xf>
    <xf numFmtId="3" fontId="16" fillId="0" borderId="2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1" xfId="1" applyNumberFormat="1" applyFont="1" applyBorder="1" applyAlignment="1">
      <alignment horizontal="center" vertical="center" wrapText="1"/>
    </xf>
    <xf numFmtId="3" fontId="16" fillId="0" borderId="30" xfId="1" applyNumberFormat="1" applyFont="1" applyBorder="1" applyAlignment="1">
      <alignment horizontal="center" vertical="center" wrapText="1"/>
    </xf>
    <xf numFmtId="3" fontId="16" fillId="0" borderId="54" xfId="1" applyNumberFormat="1" applyFont="1" applyBorder="1" applyAlignment="1" applyProtection="1">
      <alignment horizontal="center" vertical="center" wrapText="1"/>
      <protection locked="0"/>
    </xf>
    <xf numFmtId="3" fontId="16" fillId="0" borderId="56" xfId="1" applyNumberFormat="1" applyFont="1" applyBorder="1" applyAlignment="1" applyProtection="1">
      <alignment horizontal="center" vertical="center" wrapText="1"/>
      <protection locked="0"/>
    </xf>
    <xf numFmtId="3" fontId="16" fillId="0" borderId="55" xfId="1" applyNumberFormat="1" applyFont="1" applyBorder="1" applyAlignment="1" applyProtection="1">
      <alignment horizontal="center" vertical="center" wrapText="1"/>
      <protection locked="0"/>
    </xf>
    <xf numFmtId="3" fontId="16" fillId="0" borderId="32" xfId="1" applyNumberFormat="1" applyFont="1" applyBorder="1" applyAlignment="1">
      <alignment horizontal="center" vertical="center" wrapText="1"/>
    </xf>
    <xf numFmtId="3" fontId="16" fillId="0" borderId="53" xfId="1" applyNumberFormat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3" fontId="16" fillId="0" borderId="57" xfId="1" applyNumberFormat="1" applyFont="1" applyBorder="1" applyAlignment="1" applyProtection="1">
      <alignment horizontal="center" vertical="center" wrapText="1"/>
      <protection locked="0"/>
    </xf>
    <xf numFmtId="3" fontId="16" fillId="0" borderId="38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5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36" xfId="1" applyNumberFormat="1" applyFont="1" applyFill="1" applyBorder="1" applyAlignment="1" applyProtection="1">
      <alignment horizontal="center" vertical="center" wrapText="1"/>
    </xf>
    <xf numFmtId="3" fontId="16" fillId="0" borderId="37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7" xfId="1" applyNumberFormat="1" applyFont="1" applyBorder="1" applyAlignment="1">
      <alignment horizontal="center" vertical="center" wrapText="1"/>
    </xf>
    <xf numFmtId="3" fontId="16" fillId="0" borderId="58" xfId="1" applyNumberFormat="1" applyFont="1" applyFill="1" applyBorder="1" applyAlignment="1" applyProtection="1">
      <alignment horizontal="center" vertical="center" wrapText="1"/>
    </xf>
    <xf numFmtId="0" fontId="26" fillId="2" borderId="11" xfId="1" applyFont="1" applyFill="1" applyBorder="1" applyAlignment="1">
      <alignment horizontal="right" vertical="center" wrapText="1"/>
    </xf>
    <xf numFmtId="3" fontId="16" fillId="0" borderId="59" xfId="1" applyNumberFormat="1" applyFont="1" applyBorder="1" applyAlignment="1" applyProtection="1">
      <alignment horizontal="center" vertical="center" wrapText="1"/>
    </xf>
    <xf numFmtId="3" fontId="16" fillId="0" borderId="60" xfId="1" applyNumberFormat="1" applyFont="1" applyBorder="1" applyAlignment="1" applyProtection="1">
      <alignment horizontal="center" vertical="center" wrapText="1"/>
    </xf>
    <xf numFmtId="3" fontId="16" fillId="0" borderId="61" xfId="1" applyNumberFormat="1" applyFont="1" applyBorder="1" applyAlignment="1" applyProtection="1">
      <alignment horizontal="center" vertical="center" wrapText="1"/>
    </xf>
    <xf numFmtId="3" fontId="16" fillId="0" borderId="62" xfId="1" applyNumberFormat="1" applyFont="1" applyFill="1" applyBorder="1" applyAlignment="1" applyProtection="1">
      <alignment horizontal="center" vertical="center" wrapText="1"/>
    </xf>
    <xf numFmtId="3" fontId="16" fillId="0" borderId="63" xfId="1" applyNumberFormat="1" applyFont="1" applyFill="1" applyBorder="1" applyAlignment="1" applyProtection="1">
      <alignment horizontal="center" vertical="center" wrapText="1"/>
    </xf>
    <xf numFmtId="3" fontId="16" fillId="0" borderId="64" xfId="1" applyNumberFormat="1" applyFont="1" applyFill="1" applyBorder="1" applyAlignment="1" applyProtection="1">
      <alignment horizontal="center" vertical="center" wrapText="1"/>
    </xf>
    <xf numFmtId="3" fontId="16" fillId="0" borderId="65" xfId="1" applyNumberFormat="1" applyFont="1" applyFill="1" applyBorder="1" applyAlignment="1" applyProtection="1">
      <alignment horizontal="center" vertical="center" wrapText="1"/>
    </xf>
    <xf numFmtId="3" fontId="16" fillId="0" borderId="66" xfId="1" applyNumberFormat="1" applyFont="1" applyBorder="1" applyAlignment="1" applyProtection="1">
      <alignment horizontal="center" vertical="center" wrapText="1"/>
    </xf>
    <xf numFmtId="3" fontId="16" fillId="0" borderId="67" xfId="1" applyNumberFormat="1" applyFont="1" applyBorder="1" applyAlignment="1" applyProtection="1">
      <alignment horizontal="center" vertical="center" wrapText="1"/>
    </xf>
    <xf numFmtId="3" fontId="16" fillId="0" borderId="64" xfId="1" applyNumberFormat="1" applyFont="1" applyBorder="1" applyAlignment="1" applyProtection="1">
      <alignment horizontal="center" vertical="center" wrapText="1"/>
    </xf>
    <xf numFmtId="3" fontId="16" fillId="0" borderId="68" xfId="1" applyNumberFormat="1" applyFont="1" applyBorder="1" applyAlignment="1" applyProtection="1">
      <alignment horizontal="center" vertical="center" wrapText="1"/>
    </xf>
    <xf numFmtId="3" fontId="16" fillId="0" borderId="69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Border="1" applyAlignment="1" applyProtection="1">
      <alignment horizontal="center" vertical="center" wrapText="1"/>
    </xf>
    <xf numFmtId="3" fontId="16" fillId="0" borderId="58" xfId="1" applyNumberFormat="1" applyFont="1" applyBorder="1" applyAlignment="1" applyProtection="1">
      <alignment horizontal="center" vertical="center" wrapText="1"/>
    </xf>
    <xf numFmtId="3" fontId="16" fillId="0" borderId="71" xfId="1" applyNumberFormat="1" applyFont="1" applyBorder="1" applyAlignment="1" applyProtection="1">
      <alignment horizontal="center" vertical="center" wrapText="1"/>
    </xf>
    <xf numFmtId="3" fontId="16" fillId="0" borderId="72" xfId="1" applyNumberFormat="1" applyFont="1" applyBorder="1" applyAlignment="1" applyProtection="1">
      <alignment horizontal="center" vertical="center" wrapText="1"/>
    </xf>
    <xf numFmtId="3" fontId="16" fillId="0" borderId="70" xfId="1" applyNumberFormat="1" applyFont="1" applyFill="1" applyBorder="1" applyAlignment="1" applyProtection="1">
      <alignment horizontal="center" vertical="center" wrapText="1"/>
    </xf>
    <xf numFmtId="3" fontId="16" fillId="0" borderId="71" xfId="1" applyNumberFormat="1" applyFont="1" applyFill="1" applyBorder="1" applyAlignment="1" applyProtection="1">
      <alignment horizontal="center" vertical="center" wrapText="1"/>
    </xf>
    <xf numFmtId="3" fontId="16" fillId="0" borderId="73" xfId="1" applyNumberFormat="1" applyFont="1" applyFill="1" applyBorder="1" applyAlignment="1" applyProtection="1">
      <alignment horizontal="center" vertical="center" wrapText="1"/>
    </xf>
    <xf numFmtId="3" fontId="16" fillId="0" borderId="74" xfId="1" applyNumberFormat="1" applyFont="1" applyBorder="1" applyAlignment="1" applyProtection="1">
      <alignment horizontal="center" vertical="center" wrapText="1"/>
    </xf>
    <xf numFmtId="3" fontId="16" fillId="0" borderId="73" xfId="1" applyNumberFormat="1" applyFont="1" applyBorder="1" applyAlignment="1" applyProtection="1">
      <alignment horizontal="center" vertical="center" wrapText="1"/>
    </xf>
    <xf numFmtId="3" fontId="16" fillId="0" borderId="75" xfId="1" applyNumberFormat="1" applyFont="1" applyBorder="1" applyAlignment="1" applyProtection="1">
      <alignment horizontal="center" vertical="center" wrapText="1"/>
    </xf>
    <xf numFmtId="3" fontId="16" fillId="0" borderId="76" xfId="1" applyNumberFormat="1" applyFont="1" applyFill="1" applyBorder="1" applyAlignment="1" applyProtection="1">
      <alignment horizontal="center" vertical="center" wrapText="1"/>
    </xf>
    <xf numFmtId="3" fontId="16" fillId="0" borderId="77" xfId="1" applyNumberFormat="1" applyFont="1" applyBorder="1" applyAlignment="1" applyProtection="1">
      <alignment horizontal="center" vertical="center" wrapText="1"/>
      <protection locked="0"/>
    </xf>
    <xf numFmtId="9" fontId="21" fillId="3" borderId="4" xfId="1" applyNumberFormat="1" applyFont="1" applyFill="1" applyBorder="1" applyAlignment="1">
      <alignment horizontal="center" vertical="center" wrapText="1"/>
    </xf>
    <xf numFmtId="3" fontId="16" fillId="0" borderId="41" xfId="1" applyNumberFormat="1" applyFont="1" applyBorder="1" applyAlignment="1" applyProtection="1">
      <alignment horizontal="center" vertical="center" wrapText="1"/>
      <protection locked="0"/>
    </xf>
    <xf numFmtId="3" fontId="22" fillId="0" borderId="32" xfId="1" applyNumberFormat="1" applyFont="1" applyBorder="1" applyAlignment="1">
      <alignment horizontal="center" vertical="center" wrapText="1"/>
    </xf>
    <xf numFmtId="3" fontId="16" fillId="0" borderId="78" xfId="1" applyNumberFormat="1" applyFont="1" applyFill="1" applyBorder="1" applyAlignment="1" applyProtection="1">
      <alignment horizontal="center" vertical="center" wrapText="1"/>
    </xf>
    <xf numFmtId="9" fontId="21" fillId="0" borderId="11" xfId="1" applyNumberFormat="1" applyFont="1" applyFill="1" applyBorder="1" applyAlignment="1">
      <alignment horizontal="center" vertical="center" wrapText="1"/>
    </xf>
    <xf numFmtId="9" fontId="21" fillId="0" borderId="12" xfId="1" applyNumberFormat="1" applyFont="1" applyFill="1" applyBorder="1" applyAlignment="1">
      <alignment horizontal="center" vertical="center" wrapText="1"/>
    </xf>
    <xf numFmtId="3" fontId="16" fillId="0" borderId="7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Border="1" applyAlignment="1">
      <alignment horizontal="center" vertical="center" wrapText="1"/>
    </xf>
    <xf numFmtId="3" fontId="16" fillId="0" borderId="8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1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5" xfId="1" applyNumberFormat="1" applyFont="1" applyFill="1" applyBorder="1" applyAlignment="1" applyProtection="1">
      <alignment horizontal="center" vertical="center" wrapText="1"/>
    </xf>
    <xf numFmtId="3" fontId="16" fillId="0" borderId="46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82" xfId="1" applyNumberFormat="1" applyFont="1" applyBorder="1" applyAlignment="1">
      <alignment horizontal="center" vertical="center" wrapText="1"/>
    </xf>
    <xf numFmtId="3" fontId="16" fillId="0" borderId="48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49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1" applyNumberFormat="1" applyFont="1" applyFill="1" applyBorder="1" applyAlignment="1">
      <alignment horizontal="center" vertical="center" wrapText="1"/>
    </xf>
    <xf numFmtId="3" fontId="16" fillId="0" borderId="79" xfId="1" applyNumberFormat="1" applyFont="1" applyFill="1" applyBorder="1" applyAlignment="1" applyProtection="1">
      <alignment horizontal="center" vertical="center" wrapText="1"/>
    </xf>
    <xf numFmtId="3" fontId="16" fillId="0" borderId="12" xfId="1" applyNumberFormat="1" applyFont="1" applyFill="1" applyBorder="1" applyAlignment="1">
      <alignment horizontal="center" vertical="center" wrapText="1"/>
    </xf>
    <xf numFmtId="0" fontId="27" fillId="0" borderId="0" xfId="1" applyFont="1" applyFill="1" applyBorder="1" applyAlignment="1"/>
    <xf numFmtId="0" fontId="2" fillId="0" borderId="0" xfId="1" applyFont="1" applyFill="1" applyBorder="1" applyAlignment="1">
      <alignment wrapText="1"/>
    </xf>
    <xf numFmtId="0" fontId="27" fillId="0" borderId="0" xfId="1" applyFont="1" applyBorder="1"/>
    <xf numFmtId="0" fontId="28" fillId="0" borderId="0" xfId="1" applyFont="1" applyBorder="1"/>
    <xf numFmtId="0" fontId="29" fillId="0" borderId="0" xfId="1" applyFont="1" applyBorder="1"/>
    <xf numFmtId="0" fontId="27" fillId="0" borderId="0" xfId="1" applyFont="1"/>
    <xf numFmtId="0" fontId="2" fillId="0" borderId="0" xfId="2" applyFont="1"/>
    <xf numFmtId="0" fontId="3" fillId="0" borderId="1" xfId="3" applyFont="1" applyFill="1" applyBorder="1" applyAlignment="1">
      <alignment vertical="top"/>
    </xf>
    <xf numFmtId="0" fontId="4" fillId="0" borderId="2" xfId="3" applyFont="1" applyFill="1" applyBorder="1" applyAlignment="1">
      <alignment horizontal="centerContinuous" vertical="center"/>
    </xf>
    <xf numFmtId="0" fontId="3" fillId="0" borderId="2" xfId="3" applyFont="1" applyFill="1" applyBorder="1" applyAlignment="1">
      <alignment horizontal="centerContinuous" vertical="center"/>
    </xf>
    <xf numFmtId="0" fontId="3" fillId="0" borderId="2" xfId="3" applyFont="1" applyFill="1" applyBorder="1" applyAlignment="1">
      <alignment horizontal="centerContinuous" vertical="top" wrapText="1"/>
    </xf>
    <xf numFmtId="0" fontId="5" fillId="0" borderId="2" xfId="3" applyFont="1" applyFill="1" applyBorder="1" applyAlignment="1">
      <alignment horizontal="centerContinuous" vertical="top" wrapText="1"/>
    </xf>
    <xf numFmtId="0" fontId="2" fillId="0" borderId="2" xfId="3" applyFont="1" applyFill="1" applyBorder="1" applyAlignment="1">
      <alignment horizontal="centerContinuous" vertical="top"/>
    </xf>
    <xf numFmtId="0" fontId="2" fillId="0" borderId="2" xfId="3" applyFont="1" applyBorder="1" applyAlignment="1">
      <alignment horizontal="centerContinuous" vertical="top"/>
    </xf>
    <xf numFmtId="0" fontId="2" fillId="0" borderId="3" xfId="3" applyFont="1" applyBorder="1" applyAlignment="1">
      <alignment horizontal="centerContinuous" vertical="top"/>
    </xf>
    <xf numFmtId="0" fontId="2" fillId="0" borderId="0" xfId="3" applyFont="1" applyFill="1" applyBorder="1" applyAlignment="1">
      <alignment vertical="top"/>
    </xf>
    <xf numFmtId="0" fontId="2" fillId="0" borderId="0" xfId="3" applyFont="1" applyBorder="1" applyAlignment="1">
      <alignment vertical="top"/>
    </xf>
    <xf numFmtId="0" fontId="3" fillId="0" borderId="4" xfId="3" applyFont="1" applyBorder="1" applyAlignment="1">
      <alignment horizontal="left"/>
    </xf>
    <xf numFmtId="0" fontId="2" fillId="0" borderId="0" xfId="3" applyFont="1" applyAlignment="1">
      <alignment wrapText="1"/>
    </xf>
    <xf numFmtId="0" fontId="2" fillId="0" borderId="0" xfId="3" applyFont="1" applyBorder="1" applyAlignment="1">
      <alignment wrapText="1"/>
    </xf>
    <xf numFmtId="0" fontId="3" fillId="0" borderId="0" xfId="3" applyFont="1" applyBorder="1" applyAlignment="1">
      <alignment horizontal="left"/>
    </xf>
    <xf numFmtId="0" fontId="30" fillId="0" borderId="0" xfId="2" applyBorder="1" applyAlignment="1">
      <alignment horizontal="left"/>
    </xf>
    <xf numFmtId="49" fontId="8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2" applyFont="1" applyFill="1" applyBorder="1" applyAlignment="1">
      <alignment horizontal="center" vertical="center" wrapText="1"/>
    </xf>
    <xf numFmtId="0" fontId="3" fillId="0" borderId="0" xfId="3" applyFont="1" applyBorder="1" applyAlignment="1">
      <alignment vertical="center" wrapText="1"/>
    </xf>
    <xf numFmtId="0" fontId="2" fillId="0" borderId="0" xfId="3" applyFont="1" applyBorder="1"/>
    <xf numFmtId="0" fontId="2" fillId="0" borderId="7" xfId="3" applyFont="1" applyBorder="1"/>
    <xf numFmtId="0" fontId="2" fillId="0" borderId="0" xfId="3" applyFont="1" applyFill="1" applyBorder="1"/>
    <xf numFmtId="0" fontId="10" fillId="0" borderId="4" xfId="3" applyFont="1" applyBorder="1" applyAlignment="1">
      <alignment horizontal="right"/>
    </xf>
    <xf numFmtId="0" fontId="11" fillId="0" borderId="0" xfId="3" applyFont="1" applyBorder="1" applyAlignment="1">
      <alignment horizontal="center" wrapText="1"/>
    </xf>
    <xf numFmtId="0" fontId="12" fillId="0" borderId="0" xfId="2" applyFont="1" applyBorder="1"/>
    <xf numFmtId="0" fontId="13" fillId="0" borderId="0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vertical="center" wrapText="1"/>
    </xf>
    <xf numFmtId="0" fontId="17" fillId="0" borderId="0" xfId="3" applyFont="1" applyFill="1" applyBorder="1"/>
    <xf numFmtId="0" fontId="18" fillId="0" borderId="0" xfId="3" applyFont="1" applyFill="1" applyBorder="1"/>
    <xf numFmtId="0" fontId="17" fillId="2" borderId="0" xfId="3" applyFont="1" applyFill="1" applyBorder="1"/>
    <xf numFmtId="0" fontId="16" fillId="2" borderId="11" xfId="3" applyFont="1" applyFill="1" applyBorder="1" applyAlignment="1">
      <alignment vertical="center" wrapText="1"/>
    </xf>
    <xf numFmtId="0" fontId="19" fillId="0" borderId="11" xfId="3" applyFont="1" applyFill="1" applyBorder="1" applyAlignment="1">
      <alignment vertical="center" wrapText="1"/>
    </xf>
    <xf numFmtId="0" fontId="16" fillId="2" borderId="6" xfId="2" applyFont="1" applyFill="1" applyBorder="1" applyAlignment="1">
      <alignment horizontal="centerContinuous" vertical="center"/>
    </xf>
    <xf numFmtId="0" fontId="17" fillId="0" borderId="0" xfId="3" applyFont="1" applyFill="1" applyBorder="1" applyAlignment="1">
      <alignment wrapText="1"/>
    </xf>
    <xf numFmtId="0" fontId="17" fillId="2" borderId="0" xfId="3" applyFont="1" applyFill="1" applyBorder="1" applyAlignment="1">
      <alignment wrapText="1"/>
    </xf>
    <xf numFmtId="0" fontId="19" fillId="0" borderId="12" xfId="3" applyFont="1" applyFill="1" applyBorder="1" applyAlignment="1">
      <alignment vertical="center" wrapText="1"/>
    </xf>
    <xf numFmtId="0" fontId="16" fillId="2" borderId="12" xfId="3" applyFont="1" applyFill="1" applyBorder="1" applyAlignment="1">
      <alignment vertical="center" wrapText="1"/>
    </xf>
    <xf numFmtId="0" fontId="16" fillId="3" borderId="10" xfId="3" applyFont="1" applyFill="1" applyBorder="1" applyAlignment="1">
      <alignment horizontal="center" vertical="center" wrapText="1"/>
    </xf>
    <xf numFmtId="0" fontId="16" fillId="2" borderId="6" xfId="3" applyFont="1" applyFill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16" fillId="2" borderId="3" xfId="3" applyFont="1" applyFill="1" applyBorder="1" applyAlignment="1">
      <alignment horizontal="center" vertical="center" wrapText="1"/>
    </xf>
    <xf numFmtId="0" fontId="16" fillId="0" borderId="8" xfId="3" applyFont="1" applyFill="1" applyBorder="1" applyAlignment="1">
      <alignment horizontal="center" vertical="center" wrapText="1"/>
    </xf>
    <xf numFmtId="0" fontId="16" fillId="0" borderId="3" xfId="3" applyFont="1" applyFill="1" applyBorder="1" applyAlignment="1">
      <alignment horizontal="center" vertical="center" wrapText="1"/>
    </xf>
    <xf numFmtId="0" fontId="16" fillId="3" borderId="6" xfId="3" applyFont="1" applyFill="1" applyBorder="1" applyAlignment="1">
      <alignment horizontal="center" vertical="center" wrapText="1"/>
    </xf>
    <xf numFmtId="0" fontId="16" fillId="3" borderId="3" xfId="3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wrapText="1"/>
    </xf>
    <xf numFmtId="0" fontId="20" fillId="2" borderId="0" xfId="3" applyFont="1" applyFill="1" applyBorder="1" applyAlignment="1">
      <alignment wrapText="1"/>
    </xf>
    <xf numFmtId="0" fontId="6" fillId="0" borderId="0" xfId="2" applyFont="1"/>
    <xf numFmtId="0" fontId="21" fillId="3" borderId="4" xfId="3" applyFont="1" applyFill="1" applyBorder="1" applyAlignment="1">
      <alignment vertical="center" wrapText="1"/>
    </xf>
    <xf numFmtId="3" fontId="16" fillId="0" borderId="5" xfId="3" applyNumberFormat="1" applyFont="1" applyFill="1" applyBorder="1" applyAlignment="1">
      <alignment horizontal="center" vertical="center" wrapText="1"/>
    </xf>
    <xf numFmtId="3" fontId="16" fillId="0" borderId="10" xfId="3" applyNumberFormat="1" applyFont="1" applyFill="1" applyBorder="1" applyAlignment="1">
      <alignment horizontal="center" vertical="center" wrapText="1"/>
    </xf>
    <xf numFmtId="3" fontId="16" fillId="0" borderId="13" xfId="3" applyNumberFormat="1" applyFont="1" applyBorder="1" applyAlignment="1">
      <alignment horizontal="center" vertical="center" wrapText="1"/>
    </xf>
    <xf numFmtId="3" fontId="16" fillId="0" borderId="9" xfId="3" applyNumberFormat="1" applyFont="1" applyFill="1" applyBorder="1" applyAlignment="1">
      <alignment horizontal="center" vertical="center" wrapText="1"/>
    </xf>
    <xf numFmtId="3" fontId="16" fillId="0" borderId="15" xfId="3" applyNumberFormat="1" applyFont="1" applyFill="1" applyBorder="1" applyAlignment="1" applyProtection="1">
      <alignment horizontal="center" vertical="center" wrapText="1"/>
    </xf>
    <xf numFmtId="3" fontId="16" fillId="0" borderId="16" xfId="3" applyNumberFormat="1" applyFont="1" applyFill="1" applyBorder="1" applyAlignment="1" applyProtection="1">
      <alignment horizontal="center" vertical="center" wrapText="1"/>
    </xf>
    <xf numFmtId="3" fontId="16" fillId="0" borderId="16" xfId="3" applyNumberFormat="1" applyFont="1" applyFill="1" applyBorder="1" applyAlignment="1">
      <alignment horizontal="center" vertical="center" wrapText="1"/>
    </xf>
    <xf numFmtId="3" fontId="16" fillId="0" borderId="14" xfId="3" applyNumberFormat="1" applyFont="1" applyBorder="1" applyAlignment="1" applyProtection="1">
      <alignment horizontal="center" vertical="center" wrapText="1"/>
    </xf>
    <xf numFmtId="3" fontId="16" fillId="0" borderId="17" xfId="3" applyNumberFormat="1" applyFont="1" applyBorder="1" applyAlignment="1" applyProtection="1">
      <alignment horizontal="center" vertical="center" wrapText="1"/>
    </xf>
    <xf numFmtId="3" fontId="16" fillId="0" borderId="18" xfId="3" applyNumberFormat="1" applyFont="1" applyBorder="1" applyAlignment="1" applyProtection="1">
      <alignment horizontal="center" vertical="center" wrapText="1"/>
    </xf>
    <xf numFmtId="3" fontId="16" fillId="0" borderId="16" xfId="3" applyNumberFormat="1" applyFont="1" applyBorder="1" applyAlignment="1">
      <alignment horizontal="center" vertical="center" wrapText="1"/>
    </xf>
    <xf numFmtId="3" fontId="16" fillId="0" borderId="14" xfId="3" applyNumberFormat="1" applyFont="1" applyBorder="1" applyAlignment="1">
      <alignment horizontal="center" vertical="center" wrapText="1"/>
    </xf>
    <xf numFmtId="3" fontId="16" fillId="0" borderId="5" xfId="3" applyNumberFormat="1" applyFont="1" applyBorder="1" applyAlignment="1">
      <alignment horizontal="center" vertical="center" wrapText="1"/>
    </xf>
    <xf numFmtId="0" fontId="23" fillId="0" borderId="0" xfId="3" applyFont="1" applyFill="1" applyBorder="1" applyAlignment="1">
      <alignment vertical="center" wrapText="1"/>
    </xf>
    <xf numFmtId="0" fontId="23" fillId="0" borderId="0" xfId="3" applyFont="1" applyBorder="1" applyAlignment="1">
      <alignment vertical="center" wrapText="1"/>
    </xf>
    <xf numFmtId="9" fontId="21" fillId="0" borderId="0" xfId="3" applyNumberFormat="1" applyFont="1" applyFill="1" applyBorder="1" applyAlignment="1">
      <alignment horizontal="left" vertical="center" wrapText="1"/>
    </xf>
    <xf numFmtId="9" fontId="21" fillId="0" borderId="2" xfId="3" applyNumberFormat="1" applyFont="1" applyFill="1" applyBorder="1" applyAlignment="1">
      <alignment horizontal="left" vertical="center" wrapText="1"/>
    </xf>
    <xf numFmtId="9" fontId="21" fillId="0" borderId="9" xfId="3" applyNumberFormat="1" applyFont="1" applyFill="1" applyBorder="1" applyAlignment="1">
      <alignment horizontal="left" vertical="center" wrapText="1"/>
    </xf>
    <xf numFmtId="9" fontId="21" fillId="0" borderId="19" xfId="3" applyNumberFormat="1" applyFont="1" applyFill="1" applyBorder="1" applyAlignment="1">
      <alignment horizontal="left" vertical="center" wrapText="1"/>
    </xf>
    <xf numFmtId="9" fontId="21" fillId="0" borderId="20" xfId="3" applyNumberFormat="1" applyFont="1" applyFill="1" applyBorder="1" applyAlignment="1">
      <alignment horizontal="left" vertical="center" wrapText="1"/>
    </xf>
    <xf numFmtId="9" fontId="21" fillId="0" borderId="3" xfId="3" applyNumberFormat="1" applyFont="1" applyFill="1" applyBorder="1" applyAlignment="1">
      <alignment horizontal="left" vertical="center" wrapText="1"/>
    </xf>
    <xf numFmtId="9" fontId="21" fillId="2" borderId="4" xfId="3" applyNumberFormat="1" applyFont="1" applyFill="1" applyBorder="1" applyAlignment="1">
      <alignment horizontal="left" vertical="center" wrapText="1"/>
    </xf>
    <xf numFmtId="3" fontId="16" fillId="0" borderId="22" xfId="3" applyNumberFormat="1" applyFont="1" applyBorder="1" applyAlignment="1" applyProtection="1">
      <alignment horizontal="center" vertical="center" wrapText="1"/>
      <protection locked="0"/>
    </xf>
    <xf numFmtId="3" fontId="16" fillId="4" borderId="2" xfId="3" applyNumberFormat="1" applyFont="1" applyFill="1" applyBorder="1" applyAlignment="1">
      <alignment horizontal="center" vertical="center" wrapText="1"/>
    </xf>
    <xf numFmtId="3" fontId="16" fillId="0" borderId="23" xfId="3" applyNumberFormat="1" applyFont="1" applyBorder="1" applyAlignment="1" applyProtection="1">
      <alignment horizontal="center" vertical="center" wrapText="1"/>
      <protection locked="0"/>
    </xf>
    <xf numFmtId="3" fontId="16" fillId="0" borderId="24" xfId="3" applyNumberFormat="1" applyFont="1" applyBorder="1" applyAlignment="1" applyProtection="1">
      <alignment horizontal="center" vertical="center" wrapText="1"/>
    </xf>
    <xf numFmtId="3" fontId="16" fillId="0" borderId="25" xfId="3" applyNumberFormat="1" applyFont="1" applyBorder="1" applyAlignment="1" applyProtection="1">
      <alignment horizontal="center" vertical="center" wrapText="1"/>
      <protection locked="0"/>
    </xf>
    <xf numFmtId="3" fontId="16" fillId="0" borderId="26" xfId="3" applyNumberFormat="1" applyFont="1" applyBorder="1" applyAlignment="1" applyProtection="1">
      <alignment horizontal="center" vertical="center" wrapText="1"/>
      <protection locked="0"/>
    </xf>
    <xf numFmtId="3" fontId="16" fillId="0" borderId="28" xfId="3" applyNumberFormat="1" applyFont="1" applyBorder="1" applyAlignment="1" applyProtection="1">
      <alignment horizontal="center" vertical="center" wrapText="1"/>
      <protection locked="0"/>
    </xf>
    <xf numFmtId="3" fontId="16" fillId="0" borderId="29" xfId="3" applyNumberFormat="1" applyFont="1" applyBorder="1" applyAlignment="1" applyProtection="1">
      <alignment horizontal="center" vertical="center" wrapText="1"/>
      <protection locked="0"/>
    </xf>
    <xf numFmtId="3" fontId="16" fillId="0" borderId="30" xfId="3" applyNumberFormat="1" applyFont="1" applyBorder="1" applyAlignment="1">
      <alignment horizontal="center" vertical="center" wrapText="1"/>
    </xf>
    <xf numFmtId="3" fontId="16" fillId="4" borderId="0" xfId="3" quotePrefix="1" applyNumberFormat="1" applyFont="1" applyFill="1" applyBorder="1" applyAlignment="1">
      <alignment horizontal="center" vertical="center" wrapText="1"/>
    </xf>
    <xf numFmtId="3" fontId="16" fillId="0" borderId="22" xfId="3" applyNumberFormat="1" applyFont="1" applyBorder="1" applyAlignment="1">
      <alignment horizontal="center" vertical="center" wrapText="1"/>
    </xf>
    <xf numFmtId="3" fontId="16" fillId="0" borderId="33" xfId="3" applyNumberFormat="1" applyFont="1" applyBorder="1" applyAlignment="1" applyProtection="1">
      <alignment horizontal="center" vertical="center" wrapText="1"/>
      <protection locked="0"/>
    </xf>
    <xf numFmtId="3" fontId="16" fillId="4" borderId="20" xfId="3" applyNumberFormat="1" applyFont="1" applyFill="1" applyBorder="1" applyAlignment="1">
      <alignment horizontal="center" vertical="center" wrapText="1"/>
    </xf>
    <xf numFmtId="3" fontId="16" fillId="0" borderId="33" xfId="3" applyNumberFormat="1" applyFont="1" applyBorder="1" applyAlignment="1">
      <alignment horizontal="center" vertical="center" wrapText="1"/>
    </xf>
    <xf numFmtId="3" fontId="16" fillId="0" borderId="34" xfId="3" applyNumberFormat="1" applyFont="1" applyBorder="1" applyAlignment="1" applyProtection="1">
      <alignment horizontal="center" vertical="center" wrapText="1"/>
      <protection locked="0"/>
    </xf>
    <xf numFmtId="3" fontId="16" fillId="0" borderId="35" xfId="3" applyNumberFormat="1" applyFont="1" applyBorder="1" applyAlignment="1" applyProtection="1">
      <alignment horizontal="center" vertical="center" wrapText="1"/>
      <protection locked="0"/>
    </xf>
    <xf numFmtId="3" fontId="16" fillId="0" borderId="36" xfId="3" applyNumberFormat="1" applyFont="1" applyBorder="1" applyAlignment="1" applyProtection="1">
      <alignment horizontal="center" vertical="center" wrapText="1"/>
    </xf>
    <xf numFmtId="3" fontId="16" fillId="0" borderId="37" xfId="3" applyNumberFormat="1" applyFont="1" applyBorder="1" applyAlignment="1" applyProtection="1">
      <alignment horizontal="center" vertical="center" wrapText="1"/>
      <protection locked="0"/>
    </xf>
    <xf numFmtId="3" fontId="16" fillId="0" borderId="38" xfId="3" applyNumberFormat="1" applyFont="1" applyBorder="1" applyAlignment="1" applyProtection="1">
      <alignment horizontal="center" vertical="center" wrapText="1"/>
      <protection locked="0"/>
    </xf>
    <xf numFmtId="3" fontId="16" fillId="0" borderId="39" xfId="3" applyNumberFormat="1" applyFont="1" applyBorder="1" applyAlignment="1" applyProtection="1">
      <alignment horizontal="center" vertical="center" wrapText="1"/>
      <protection locked="0"/>
    </xf>
    <xf numFmtId="3" fontId="16" fillId="0" borderId="40" xfId="3" applyNumberFormat="1" applyFont="1" applyBorder="1" applyAlignment="1" applyProtection="1">
      <alignment horizontal="center" vertical="center" wrapText="1"/>
      <protection locked="0"/>
    </xf>
    <xf numFmtId="3" fontId="16" fillId="0" borderId="41" xfId="3" applyNumberFormat="1" applyFont="1" applyBorder="1" applyAlignment="1">
      <alignment horizontal="center" vertical="center" wrapText="1"/>
    </xf>
    <xf numFmtId="3" fontId="16" fillId="0" borderId="16" xfId="3" applyNumberFormat="1" applyFont="1" applyBorder="1" applyAlignment="1" applyProtection="1">
      <alignment horizontal="center" vertical="center" wrapText="1"/>
      <protection locked="0"/>
    </xf>
    <xf numFmtId="3" fontId="16" fillId="0" borderId="17" xfId="3" applyNumberFormat="1" applyFont="1" applyBorder="1" applyAlignment="1" applyProtection="1">
      <alignment horizontal="center" vertical="center" wrapText="1"/>
      <protection locked="0"/>
    </xf>
    <xf numFmtId="3" fontId="16" fillId="0" borderId="18" xfId="3" applyNumberFormat="1" applyFont="1" applyBorder="1" applyAlignment="1" applyProtection="1">
      <alignment horizontal="center" vertical="center" wrapText="1"/>
      <protection locked="0"/>
    </xf>
    <xf numFmtId="3" fontId="16" fillId="0" borderId="34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33" xfId="3" applyNumberFormat="1" applyFont="1" applyBorder="1" applyAlignment="1" applyProtection="1">
      <alignment horizontal="center" vertical="center" wrapText="1"/>
    </xf>
    <xf numFmtId="3" fontId="16" fillId="0" borderId="4" xfId="3" applyNumberFormat="1" applyFont="1" applyBorder="1" applyAlignment="1" applyProtection="1">
      <alignment horizontal="center" vertical="center" wrapText="1"/>
      <protection locked="0"/>
    </xf>
    <xf numFmtId="3" fontId="16" fillId="0" borderId="42" xfId="3" applyNumberFormat="1" applyFont="1" applyBorder="1" applyAlignment="1" applyProtection="1">
      <alignment horizontal="center" vertical="center" wrapText="1"/>
      <protection locked="0"/>
    </xf>
    <xf numFmtId="3" fontId="16" fillId="0" borderId="43" xfId="3" applyNumberFormat="1" applyFont="1" applyBorder="1" applyAlignment="1" applyProtection="1">
      <alignment horizontal="center" vertical="center" wrapText="1"/>
      <protection locked="0"/>
    </xf>
    <xf numFmtId="3" fontId="16" fillId="0" borderId="4" xfId="3" applyNumberFormat="1" applyFont="1" applyBorder="1" applyAlignment="1">
      <alignment horizontal="center" vertical="center" wrapText="1"/>
    </xf>
    <xf numFmtId="3" fontId="16" fillId="0" borderId="44" xfId="3" applyNumberFormat="1" applyFont="1" applyBorder="1" applyAlignment="1" applyProtection="1">
      <alignment horizontal="center" vertical="center" wrapText="1"/>
      <protection locked="0"/>
    </xf>
    <xf numFmtId="3" fontId="16" fillId="0" borderId="45" xfId="3" applyNumberFormat="1" applyFont="1" applyBorder="1" applyAlignment="1" applyProtection="1">
      <alignment horizontal="center" vertical="center" wrapText="1"/>
    </xf>
    <xf numFmtId="3" fontId="16" fillId="0" borderId="46" xfId="3" applyNumberFormat="1" applyFont="1" applyBorder="1" applyAlignment="1" applyProtection="1">
      <alignment horizontal="center" vertical="center" wrapText="1"/>
      <protection locked="0"/>
    </xf>
    <xf numFmtId="3" fontId="16" fillId="0" borderId="47" xfId="3" applyNumberFormat="1" applyFont="1" applyBorder="1" applyAlignment="1" applyProtection="1">
      <alignment horizontal="center" vertical="center" wrapText="1"/>
      <protection locked="0"/>
    </xf>
    <xf numFmtId="3" fontId="16" fillId="0" borderId="48" xfId="3" applyNumberFormat="1" applyFont="1" applyBorder="1" applyAlignment="1" applyProtection="1">
      <alignment horizontal="center" vertical="center" wrapText="1"/>
      <protection locked="0"/>
    </xf>
    <xf numFmtId="3" fontId="16" fillId="0" borderId="49" xfId="3" applyNumberFormat="1" applyFont="1" applyBorder="1" applyAlignment="1" applyProtection="1">
      <alignment horizontal="center" vertical="center" wrapText="1"/>
      <protection locked="0"/>
    </xf>
    <xf numFmtId="3" fontId="16" fillId="0" borderId="50" xfId="3" applyNumberFormat="1" applyFont="1" applyBorder="1" applyAlignment="1">
      <alignment horizontal="center" vertical="center" wrapText="1"/>
    </xf>
    <xf numFmtId="3" fontId="16" fillId="0" borderId="43" xfId="3" applyNumberFormat="1" applyFont="1" applyBorder="1" applyAlignment="1">
      <alignment horizontal="center" vertical="center" wrapText="1"/>
    </xf>
    <xf numFmtId="3" fontId="16" fillId="0" borderId="51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3" applyNumberFormat="1" applyFont="1" applyBorder="1" applyAlignment="1" applyProtection="1">
      <alignment horizontal="center" vertical="center" wrapText="1"/>
    </xf>
    <xf numFmtId="9" fontId="21" fillId="0" borderId="5" xfId="3" applyNumberFormat="1" applyFont="1" applyFill="1" applyBorder="1" applyAlignment="1">
      <alignment horizontal="left" vertical="center" wrapText="1"/>
    </xf>
    <xf numFmtId="9" fontId="21" fillId="0" borderId="2" xfId="3" applyNumberFormat="1" applyFont="1" applyFill="1" applyBorder="1" applyAlignment="1" applyProtection="1">
      <alignment horizontal="left" vertical="center" wrapText="1"/>
      <protection locked="0"/>
    </xf>
    <xf numFmtId="9" fontId="21" fillId="0" borderId="9" xfId="3" applyNumberFormat="1" applyFont="1" applyFill="1" applyBorder="1" applyAlignment="1" applyProtection="1">
      <alignment horizontal="left" vertical="center" wrapText="1"/>
      <protection locked="0"/>
    </xf>
    <xf numFmtId="9" fontId="21" fillId="0" borderId="16" xfId="3" applyNumberFormat="1" applyFont="1" applyFill="1" applyBorder="1" applyAlignment="1">
      <alignment horizontal="left" vertical="center" wrapText="1"/>
    </xf>
    <xf numFmtId="9" fontId="21" fillId="0" borderId="6" xfId="3" applyNumberFormat="1" applyFont="1" applyFill="1" applyBorder="1" applyAlignment="1">
      <alignment horizontal="left" vertical="center" wrapText="1"/>
    </xf>
    <xf numFmtId="9" fontId="21" fillId="3" borderId="11" xfId="3" applyNumberFormat="1" applyFont="1" applyFill="1" applyBorder="1" applyAlignment="1">
      <alignment horizontal="center" vertical="center" wrapText="1"/>
    </xf>
    <xf numFmtId="3" fontId="16" fillId="0" borderId="53" xfId="3" applyNumberFormat="1" applyFont="1" applyBorder="1" applyAlignment="1" applyProtection="1">
      <alignment horizontal="center" vertical="center" wrapText="1"/>
      <protection locked="0"/>
    </xf>
    <xf numFmtId="3" fontId="16" fillId="0" borderId="32" xfId="3" applyNumberFormat="1" applyFont="1" applyBorder="1" applyAlignment="1" applyProtection="1">
      <alignment horizontal="center" vertical="center" wrapText="1"/>
      <protection locked="0"/>
    </xf>
    <xf numFmtId="3" fontId="16" fillId="0" borderId="54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55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24" xfId="3" applyNumberFormat="1" applyFont="1" applyFill="1" applyBorder="1" applyAlignment="1" applyProtection="1">
      <alignment horizontal="center" vertical="center" wrapText="1"/>
    </xf>
    <xf numFmtId="3" fontId="16" fillId="0" borderId="25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31" xfId="3" applyNumberFormat="1" applyFont="1" applyBorder="1" applyAlignment="1">
      <alignment horizontal="center" vertical="center" wrapText="1"/>
    </xf>
    <xf numFmtId="3" fontId="16" fillId="0" borderId="54" xfId="3" applyNumberFormat="1" applyFont="1" applyBorder="1" applyAlignment="1" applyProtection="1">
      <alignment horizontal="center" vertical="center" wrapText="1"/>
      <protection locked="0"/>
    </xf>
    <xf numFmtId="3" fontId="16" fillId="0" borderId="56" xfId="3" applyNumberFormat="1" applyFont="1" applyBorder="1" applyAlignment="1" applyProtection="1">
      <alignment horizontal="center" vertical="center" wrapText="1"/>
      <protection locked="0"/>
    </xf>
    <xf numFmtId="3" fontId="16" fillId="0" borderId="55" xfId="3" applyNumberFormat="1" applyFont="1" applyBorder="1" applyAlignment="1" applyProtection="1">
      <alignment horizontal="center" vertical="center" wrapText="1"/>
      <protection locked="0"/>
    </xf>
    <xf numFmtId="3" fontId="16" fillId="0" borderId="32" xfId="3" applyNumberFormat="1" applyFont="1" applyBorder="1" applyAlignment="1">
      <alignment horizontal="center" vertical="center" wrapText="1"/>
    </xf>
    <xf numFmtId="3" fontId="16" fillId="0" borderId="53" xfId="3" applyNumberFormat="1" applyFont="1" applyBorder="1" applyAlignment="1">
      <alignment horizontal="center" vertical="center" wrapText="1"/>
    </xf>
    <xf numFmtId="0" fontId="2" fillId="0" borderId="0" xfId="3" applyFont="1" applyFill="1" applyBorder="1" applyAlignment="1">
      <alignment vertical="center"/>
    </xf>
    <xf numFmtId="0" fontId="2" fillId="0" borderId="0" xfId="3" applyFont="1" applyBorder="1" applyAlignment="1">
      <alignment vertical="center"/>
    </xf>
    <xf numFmtId="3" fontId="16" fillId="0" borderId="57" xfId="3" applyNumberFormat="1" applyFont="1" applyBorder="1" applyAlignment="1" applyProtection="1">
      <alignment horizontal="center" vertical="center" wrapText="1"/>
      <protection locked="0"/>
    </xf>
    <xf numFmtId="3" fontId="16" fillId="0" borderId="38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35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36" xfId="3" applyNumberFormat="1" applyFont="1" applyFill="1" applyBorder="1" applyAlignment="1" applyProtection="1">
      <alignment horizontal="center" vertical="center" wrapText="1"/>
    </xf>
    <xf numFmtId="3" fontId="16" fillId="0" borderId="37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57" xfId="3" applyNumberFormat="1" applyFont="1" applyBorder="1" applyAlignment="1">
      <alignment horizontal="center" vertical="center" wrapText="1"/>
    </xf>
    <xf numFmtId="3" fontId="16" fillId="0" borderId="58" xfId="3" applyNumberFormat="1" applyFont="1" applyFill="1" applyBorder="1" applyAlignment="1" applyProtection="1">
      <alignment horizontal="center" vertical="center" wrapText="1"/>
    </xf>
    <xf numFmtId="0" fontId="26" fillId="2" borderId="11" xfId="3" applyFont="1" applyFill="1" applyBorder="1" applyAlignment="1">
      <alignment horizontal="right" vertical="center" wrapText="1"/>
    </xf>
    <xf numFmtId="3" fontId="16" fillId="0" borderId="59" xfId="3" applyNumberFormat="1" applyFont="1" applyBorder="1" applyAlignment="1" applyProtection="1">
      <alignment horizontal="center" vertical="center" wrapText="1"/>
    </xf>
    <xf numFmtId="3" fontId="16" fillId="0" borderId="60" xfId="3" applyNumberFormat="1" applyFont="1" applyBorder="1" applyAlignment="1" applyProtection="1">
      <alignment horizontal="center" vertical="center" wrapText="1"/>
    </xf>
    <xf numFmtId="3" fontId="16" fillId="0" borderId="61" xfId="3" applyNumberFormat="1" applyFont="1" applyBorder="1" applyAlignment="1" applyProtection="1">
      <alignment horizontal="center" vertical="center" wrapText="1"/>
    </xf>
    <xf numFmtId="3" fontId="16" fillId="0" borderId="62" xfId="3" applyNumberFormat="1" applyFont="1" applyFill="1" applyBorder="1" applyAlignment="1" applyProtection="1">
      <alignment horizontal="center" vertical="center" wrapText="1"/>
    </xf>
    <xf numFmtId="3" fontId="16" fillId="0" borderId="63" xfId="3" applyNumberFormat="1" applyFont="1" applyFill="1" applyBorder="1" applyAlignment="1" applyProtection="1">
      <alignment horizontal="center" vertical="center" wrapText="1"/>
    </xf>
    <xf numFmtId="3" fontId="16" fillId="0" borderId="64" xfId="3" applyNumberFormat="1" applyFont="1" applyFill="1" applyBorder="1" applyAlignment="1" applyProtection="1">
      <alignment horizontal="center" vertical="center" wrapText="1"/>
    </xf>
    <xf numFmtId="3" fontId="16" fillId="0" borderId="65" xfId="3" applyNumberFormat="1" applyFont="1" applyFill="1" applyBorder="1" applyAlignment="1" applyProtection="1">
      <alignment horizontal="center" vertical="center" wrapText="1"/>
    </xf>
    <xf numFmtId="3" fontId="16" fillId="0" borderId="66" xfId="3" applyNumberFormat="1" applyFont="1" applyBorder="1" applyAlignment="1" applyProtection="1">
      <alignment horizontal="center" vertical="center" wrapText="1"/>
    </xf>
    <xf numFmtId="3" fontId="16" fillId="0" borderId="67" xfId="3" applyNumberFormat="1" applyFont="1" applyBorder="1" applyAlignment="1" applyProtection="1">
      <alignment horizontal="center" vertical="center" wrapText="1"/>
    </xf>
    <xf numFmtId="3" fontId="16" fillId="0" borderId="64" xfId="3" applyNumberFormat="1" applyFont="1" applyBorder="1" applyAlignment="1" applyProtection="1">
      <alignment horizontal="center" vertical="center" wrapText="1"/>
    </xf>
    <xf numFmtId="3" fontId="16" fillId="0" borderId="68" xfId="3" applyNumberFormat="1" applyFont="1" applyBorder="1" applyAlignment="1" applyProtection="1">
      <alignment horizontal="center" vertical="center" wrapText="1"/>
    </xf>
    <xf numFmtId="3" fontId="16" fillId="0" borderId="69" xfId="3" applyNumberFormat="1" applyFont="1" applyBorder="1" applyAlignment="1" applyProtection="1">
      <alignment horizontal="center" vertical="center" wrapText="1"/>
    </xf>
    <xf numFmtId="3" fontId="16" fillId="0" borderId="70" xfId="3" applyNumberFormat="1" applyFont="1" applyBorder="1" applyAlignment="1" applyProtection="1">
      <alignment horizontal="center" vertical="center" wrapText="1"/>
    </xf>
    <xf numFmtId="3" fontId="16" fillId="0" borderId="58" xfId="3" applyNumberFormat="1" applyFont="1" applyBorder="1" applyAlignment="1" applyProtection="1">
      <alignment horizontal="center" vertical="center" wrapText="1"/>
    </xf>
    <xf numFmtId="3" fontId="16" fillId="0" borderId="71" xfId="3" applyNumberFormat="1" applyFont="1" applyBorder="1" applyAlignment="1" applyProtection="1">
      <alignment horizontal="center" vertical="center" wrapText="1"/>
    </xf>
    <xf numFmtId="3" fontId="16" fillId="0" borderId="72" xfId="3" applyNumberFormat="1" applyFont="1" applyBorder="1" applyAlignment="1" applyProtection="1">
      <alignment horizontal="center" vertical="center" wrapText="1"/>
    </xf>
    <xf numFmtId="3" fontId="16" fillId="0" borderId="70" xfId="3" applyNumberFormat="1" applyFont="1" applyFill="1" applyBorder="1" applyAlignment="1" applyProtection="1">
      <alignment horizontal="center" vertical="center" wrapText="1"/>
    </xf>
    <xf numFmtId="3" fontId="16" fillId="0" borderId="71" xfId="3" applyNumberFormat="1" applyFont="1" applyFill="1" applyBorder="1" applyAlignment="1" applyProtection="1">
      <alignment horizontal="center" vertical="center" wrapText="1"/>
    </xf>
    <xf numFmtId="3" fontId="16" fillId="0" borderId="73" xfId="3" applyNumberFormat="1" applyFont="1" applyFill="1" applyBorder="1" applyAlignment="1" applyProtection="1">
      <alignment horizontal="center" vertical="center" wrapText="1"/>
    </xf>
    <xf numFmtId="3" fontId="16" fillId="0" borderId="74" xfId="3" applyNumberFormat="1" applyFont="1" applyBorder="1" applyAlignment="1" applyProtection="1">
      <alignment horizontal="center" vertical="center" wrapText="1"/>
    </xf>
    <xf numFmtId="3" fontId="16" fillId="0" borderId="73" xfId="3" applyNumberFormat="1" applyFont="1" applyBorder="1" applyAlignment="1" applyProtection="1">
      <alignment horizontal="center" vertical="center" wrapText="1"/>
    </xf>
    <xf numFmtId="3" fontId="16" fillId="0" borderId="75" xfId="3" applyNumberFormat="1" applyFont="1" applyBorder="1" applyAlignment="1" applyProtection="1">
      <alignment horizontal="center" vertical="center" wrapText="1"/>
    </xf>
    <xf numFmtId="3" fontId="16" fillId="0" borderId="76" xfId="3" applyNumberFormat="1" applyFont="1" applyFill="1" applyBorder="1" applyAlignment="1" applyProtection="1">
      <alignment horizontal="center" vertical="center" wrapText="1"/>
    </xf>
    <xf numFmtId="3" fontId="16" fillId="0" borderId="78" xfId="3" applyNumberFormat="1" applyFont="1" applyFill="1" applyBorder="1" applyAlignment="1" applyProtection="1">
      <alignment horizontal="center" vertical="center" wrapText="1"/>
    </xf>
    <xf numFmtId="9" fontId="21" fillId="0" borderId="11" xfId="3" applyNumberFormat="1" applyFont="1" applyFill="1" applyBorder="1" applyAlignment="1">
      <alignment horizontal="center" vertical="center" wrapText="1"/>
    </xf>
    <xf numFmtId="9" fontId="21" fillId="0" borderId="12" xfId="3" applyNumberFormat="1" applyFont="1" applyFill="1" applyBorder="1" applyAlignment="1">
      <alignment horizontal="center" vertical="center" wrapText="1"/>
    </xf>
    <xf numFmtId="3" fontId="16" fillId="0" borderId="79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3" applyNumberFormat="1" applyFont="1" applyBorder="1" applyAlignment="1">
      <alignment horizontal="center" vertical="center" wrapText="1"/>
    </xf>
    <xf numFmtId="3" fontId="16" fillId="0" borderId="80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81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45" xfId="3" applyNumberFormat="1" applyFont="1" applyFill="1" applyBorder="1" applyAlignment="1" applyProtection="1">
      <alignment horizontal="center" vertical="center" wrapText="1"/>
    </xf>
    <xf numFmtId="3" fontId="16" fillId="0" borderId="46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82" xfId="3" applyNumberFormat="1" applyFont="1" applyBorder="1" applyAlignment="1">
      <alignment horizontal="center" vertical="center" wrapText="1"/>
    </xf>
    <xf numFmtId="3" fontId="16" fillId="0" borderId="48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49" xfId="3" applyNumberFormat="1" applyFont="1" applyFill="1" applyBorder="1" applyAlignment="1" applyProtection="1">
      <alignment horizontal="center" vertical="center" wrapText="1"/>
      <protection locked="0"/>
    </xf>
    <xf numFmtId="3" fontId="16" fillId="0" borderId="52" xfId="3" applyNumberFormat="1" applyFont="1" applyFill="1" applyBorder="1" applyAlignment="1">
      <alignment horizontal="center" vertical="center" wrapText="1"/>
    </xf>
    <xf numFmtId="3" fontId="16" fillId="0" borderId="79" xfId="3" applyNumberFormat="1" applyFont="1" applyFill="1" applyBorder="1" applyAlignment="1" applyProtection="1">
      <alignment horizontal="center" vertical="center" wrapText="1"/>
    </xf>
    <xf numFmtId="3" fontId="16" fillId="0" borderId="12" xfId="3" applyNumberFormat="1" applyFont="1" applyFill="1" applyBorder="1" applyAlignment="1">
      <alignment horizontal="center" vertical="center" wrapText="1"/>
    </xf>
    <xf numFmtId="0" fontId="27" fillId="0" borderId="0" xfId="3" applyFont="1" applyFill="1" applyBorder="1" applyAlignment="1"/>
    <xf numFmtId="0" fontId="2" fillId="0" borderId="0" xfId="3" applyFont="1" applyFill="1" applyBorder="1" applyAlignment="1">
      <alignment wrapText="1"/>
    </xf>
    <xf numFmtId="0" fontId="27" fillId="0" borderId="0" xfId="3" applyFont="1" applyBorder="1"/>
    <xf numFmtId="0" fontId="28" fillId="0" borderId="0" xfId="3" applyFont="1" applyBorder="1"/>
    <xf numFmtId="0" fontId="29" fillId="0" borderId="0" xfId="3" applyFont="1" applyBorder="1"/>
    <xf numFmtId="0" fontId="27" fillId="0" borderId="0" xfId="3" applyFont="1"/>
    <xf numFmtId="3" fontId="22" fillId="0" borderId="22" xfId="3" applyNumberFormat="1" applyFont="1" applyBorder="1" applyAlignment="1" applyProtection="1">
      <alignment horizontal="center" vertical="center" wrapText="1"/>
    </xf>
    <xf numFmtId="3" fontId="22" fillId="0" borderId="22" xfId="3" applyNumberFormat="1" applyFont="1" applyBorder="1" applyAlignment="1">
      <alignment horizontal="center" vertical="center" wrapText="1"/>
    </xf>
    <xf numFmtId="3" fontId="22" fillId="0" borderId="32" xfId="3" applyNumberFormat="1" applyFont="1" applyBorder="1" applyAlignment="1">
      <alignment horizontal="center" vertical="center" wrapText="1"/>
    </xf>
    <xf numFmtId="3" fontId="22" fillId="0" borderId="10" xfId="3" applyNumberFormat="1" applyFont="1" applyBorder="1" applyAlignment="1">
      <alignment horizontal="center" vertical="center" wrapText="1"/>
    </xf>
    <xf numFmtId="3" fontId="22" fillId="0" borderId="33" xfId="3" applyNumberFormat="1" applyFont="1" applyBorder="1" applyAlignment="1">
      <alignment horizontal="center" vertical="center" wrapText="1"/>
    </xf>
    <xf numFmtId="3" fontId="22" fillId="0" borderId="57" xfId="3" applyNumberFormat="1" applyFont="1" applyBorder="1" applyAlignment="1">
      <alignment horizontal="center" vertical="center" wrapText="1"/>
    </xf>
    <xf numFmtId="3" fontId="22" fillId="0" borderId="41" xfId="3" applyNumberFormat="1" applyFont="1" applyBorder="1" applyAlignment="1">
      <alignment horizontal="center" vertical="center" wrapText="1"/>
    </xf>
    <xf numFmtId="3" fontId="22" fillId="0" borderId="30" xfId="3" applyNumberFormat="1" applyFont="1" applyBorder="1" applyAlignment="1">
      <alignment horizontal="center" vertical="center" wrapText="1"/>
    </xf>
    <xf numFmtId="3" fontId="22" fillId="0" borderId="6" xfId="3" applyNumberFormat="1" applyFont="1" applyBorder="1" applyAlignment="1">
      <alignment horizontal="center" vertical="center" wrapText="1"/>
    </xf>
    <xf numFmtId="3" fontId="22" fillId="0" borderId="13" xfId="3" applyNumberFormat="1" applyFont="1" applyBorder="1" applyAlignment="1">
      <alignment horizontal="center" vertical="center" wrapText="1"/>
    </xf>
    <xf numFmtId="3" fontId="22" fillId="0" borderId="6" xfId="3" applyNumberFormat="1" applyFont="1" applyFill="1" applyBorder="1" applyAlignment="1">
      <alignment horizontal="center" vertical="center" wrapText="1"/>
    </xf>
    <xf numFmtId="3" fontId="22" fillId="0" borderId="14" xfId="3" applyNumberFormat="1" applyFont="1" applyFill="1" applyBorder="1" applyAlignment="1">
      <alignment horizontal="center" vertical="center" wrapText="1"/>
    </xf>
    <xf numFmtId="3" fontId="22" fillId="0" borderId="16" xfId="1" applyNumberFormat="1" applyFont="1" applyFill="1" applyBorder="1" applyAlignment="1">
      <alignment horizontal="center" vertical="center" wrapText="1"/>
    </xf>
    <xf numFmtId="3" fontId="22" fillId="0" borderId="41" xfId="1" applyNumberFormat="1" applyFont="1" applyBorder="1" applyAlignment="1">
      <alignment horizontal="center" vertical="center" wrapText="1"/>
    </xf>
    <xf numFmtId="3" fontId="22" fillId="0" borderId="30" xfId="1" applyNumberFormat="1" applyFont="1" applyBorder="1" applyAlignment="1">
      <alignment horizontal="center" vertical="center" wrapText="1"/>
    </xf>
    <xf numFmtId="3" fontId="22" fillId="0" borderId="6" xfId="1" applyNumberFormat="1" applyFont="1" applyBorder="1" applyAlignment="1">
      <alignment horizontal="center" vertical="center" wrapText="1"/>
    </xf>
    <xf numFmtId="3" fontId="22" fillId="0" borderId="10" xfId="1" applyNumberFormat="1" applyFont="1" applyBorder="1" applyAlignment="1">
      <alignment horizontal="center" vertical="center" wrapText="1"/>
    </xf>
    <xf numFmtId="3" fontId="22" fillId="0" borderId="31" xfId="1" applyNumberFormat="1" applyFont="1" applyBorder="1" applyAlignment="1">
      <alignment horizontal="center" vertical="center" wrapText="1"/>
    </xf>
    <xf numFmtId="3" fontId="22" fillId="0" borderId="33" xfId="1" applyNumberFormat="1" applyFont="1" applyBorder="1" applyAlignment="1">
      <alignment horizontal="center" vertical="center" wrapText="1"/>
    </xf>
    <xf numFmtId="3" fontId="22" fillId="0" borderId="57" xfId="1" applyNumberFormat="1" applyFont="1" applyBorder="1" applyAlignment="1">
      <alignment horizontal="center" vertical="center" wrapText="1"/>
    </xf>
    <xf numFmtId="3" fontId="22" fillId="0" borderId="22" xfId="1" applyNumberFormat="1" applyFont="1" applyBorder="1" applyAlignment="1">
      <alignment horizontal="center" vertical="center" wrapText="1"/>
    </xf>
    <xf numFmtId="3" fontId="22" fillId="0" borderId="30" xfId="1" applyNumberFormat="1" applyFont="1" applyBorder="1" applyAlignment="1" applyProtection="1">
      <alignment horizontal="center" vertical="center" wrapText="1"/>
    </xf>
    <xf numFmtId="0" fontId="23" fillId="0" borderId="28" xfId="3" applyFont="1" applyBorder="1" applyAlignment="1">
      <alignment vertical="center" wrapText="1"/>
    </xf>
    <xf numFmtId="0" fontId="24" fillId="0" borderId="0" xfId="1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8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9" fontId="21" fillId="0" borderId="5" xfId="1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9" fontId="16" fillId="3" borderId="10" xfId="1" applyNumberFormat="1" applyFont="1" applyFill="1" applyBorder="1" applyAlignment="1">
      <alignment horizontal="center" vertical="center" wrapText="1"/>
    </xf>
    <xf numFmtId="9" fontId="16" fillId="3" borderId="8" xfId="1" applyNumberFormat="1" applyFont="1" applyFill="1" applyBorder="1" applyAlignment="1">
      <alignment horizontal="center" vertical="center" wrapText="1"/>
    </xf>
    <xf numFmtId="0" fontId="16" fillId="3" borderId="10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9" fontId="16" fillId="2" borderId="8" xfId="1" applyNumberFormat="1" applyFont="1" applyFill="1" applyBorder="1" applyAlignment="1">
      <alignment horizontal="center" vertical="center" wrapText="1"/>
    </xf>
    <xf numFmtId="9" fontId="16" fillId="2" borderId="11" xfId="1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49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0" borderId="11" xfId="0" applyFont="1" applyBorder="1"/>
    <xf numFmtId="0" fontId="16" fillId="0" borderId="12" xfId="0" applyFont="1" applyBorder="1"/>
    <xf numFmtId="0" fontId="16" fillId="0" borderId="8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49" fontId="6" fillId="2" borderId="5" xfId="3" applyNumberFormat="1" applyFont="1" applyFill="1" applyBorder="1" applyAlignment="1" applyProtection="1">
      <alignment horizontal="center" vertical="center" wrapText="1"/>
      <protection locked="0"/>
    </xf>
    <xf numFmtId="0" fontId="31" fillId="0" borderId="6" xfId="2" applyFont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6" fillId="0" borderId="3" xfId="3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16" fillId="2" borderId="11" xfId="2" applyFont="1" applyFill="1" applyBorder="1" applyAlignment="1">
      <alignment horizontal="center" vertical="center" wrapText="1"/>
    </xf>
    <xf numFmtId="0" fontId="16" fillId="3" borderId="8" xfId="2" applyFont="1" applyFill="1" applyBorder="1" applyAlignment="1">
      <alignment horizontal="center" vertical="center" wrapText="1"/>
    </xf>
    <xf numFmtId="0" fontId="16" fillId="0" borderId="11" xfId="2" applyFont="1" applyBorder="1"/>
    <xf numFmtId="0" fontId="16" fillId="0" borderId="12" xfId="2" applyFont="1" applyBorder="1"/>
    <xf numFmtId="0" fontId="16" fillId="2" borderId="5" xfId="2" applyFont="1" applyFill="1" applyBorder="1" applyAlignment="1">
      <alignment horizontal="center" vertical="center" wrapText="1"/>
    </xf>
    <xf numFmtId="0" fontId="16" fillId="2" borderId="9" xfId="2" applyFont="1" applyFill="1" applyBorder="1" applyAlignment="1">
      <alignment horizontal="center" vertical="center" wrapText="1"/>
    </xf>
    <xf numFmtId="0" fontId="16" fillId="2" borderId="6" xfId="2" applyFont="1" applyFill="1" applyBorder="1" applyAlignment="1">
      <alignment horizontal="center" vertical="center" wrapText="1"/>
    </xf>
    <xf numFmtId="0" fontId="16" fillId="0" borderId="8" xfId="2" applyFont="1" applyFill="1" applyBorder="1" applyAlignment="1">
      <alignment horizontal="center" vertical="center" wrapText="1"/>
    </xf>
    <xf numFmtId="0" fontId="16" fillId="0" borderId="11" xfId="2" applyFont="1" applyFill="1" applyBorder="1" applyAlignment="1">
      <alignment horizontal="center" vertical="center" wrapText="1"/>
    </xf>
    <xf numFmtId="0" fontId="16" fillId="2" borderId="4" xfId="2" applyFont="1" applyFill="1" applyBorder="1" applyAlignment="1">
      <alignment horizontal="center" vertical="center" wrapText="1"/>
    </xf>
    <xf numFmtId="0" fontId="16" fillId="0" borderId="12" xfId="2" applyFont="1" applyFill="1" applyBorder="1" applyAlignment="1">
      <alignment horizontal="center" vertical="center" wrapText="1"/>
    </xf>
    <xf numFmtId="9" fontId="16" fillId="2" borderId="8" xfId="3" applyNumberFormat="1" applyFont="1" applyFill="1" applyBorder="1" applyAlignment="1">
      <alignment horizontal="center" vertical="center" wrapText="1"/>
    </xf>
    <xf numFmtId="9" fontId="16" fillId="2" borderId="11" xfId="3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24" fillId="0" borderId="0" xfId="3" applyFont="1" applyFill="1" applyBorder="1" applyAlignment="1">
      <alignment vertical="center" wrapText="1"/>
    </xf>
    <xf numFmtId="0" fontId="25" fillId="0" borderId="0" xfId="2" applyFont="1" applyAlignment="1">
      <alignment vertical="center" wrapText="1"/>
    </xf>
    <xf numFmtId="0" fontId="16" fillId="0" borderId="0" xfId="2" applyNumberFormat="1" applyFont="1" applyFill="1" applyBorder="1" applyAlignment="1">
      <alignment horizontal="left" vertical="center" wrapText="1"/>
    </xf>
    <xf numFmtId="0" fontId="16" fillId="3" borderId="5" xfId="3" applyFont="1" applyFill="1" applyBorder="1" applyAlignment="1">
      <alignment horizontal="center" vertical="center" wrapText="1"/>
    </xf>
    <xf numFmtId="0" fontId="16" fillId="3" borderId="8" xfId="3" applyFont="1" applyFill="1" applyBorder="1" applyAlignment="1">
      <alignment horizontal="center" vertical="center" wrapText="1"/>
    </xf>
    <xf numFmtId="0" fontId="16" fillId="2" borderId="5" xfId="3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6" xfId="3" applyFont="1" applyFill="1" applyBorder="1" applyAlignment="1">
      <alignment horizontal="center" vertical="center" wrapText="1"/>
    </xf>
    <xf numFmtId="9" fontId="21" fillId="0" borderId="5" xfId="3" applyNumberFormat="1" applyFont="1" applyFill="1" applyBorder="1" applyAlignment="1">
      <alignment horizontal="left" vertical="center" wrapText="1"/>
    </xf>
    <xf numFmtId="0" fontId="30" fillId="0" borderId="9" xfId="2" applyBorder="1" applyAlignment="1">
      <alignment horizontal="left" vertical="center" wrapText="1"/>
    </xf>
    <xf numFmtId="0" fontId="6" fillId="0" borderId="0" xfId="3" applyFont="1" applyFill="1" applyBorder="1" applyAlignment="1">
      <alignment vertical="center" wrapText="1"/>
    </xf>
    <xf numFmtId="0" fontId="30" fillId="0" borderId="0" xfId="2" applyFill="1" applyAlignment="1">
      <alignment vertical="center" wrapText="1"/>
    </xf>
    <xf numFmtId="9" fontId="16" fillId="3" borderId="10" xfId="3" applyNumberFormat="1" applyFont="1" applyFill="1" applyBorder="1" applyAlignment="1">
      <alignment horizontal="center" vertical="center" wrapText="1"/>
    </xf>
    <xf numFmtId="9" fontId="16" fillId="3" borderId="8" xfId="3" applyNumberFormat="1" applyFont="1" applyFill="1" applyBorder="1" applyAlignment="1">
      <alignment horizontal="center" vertical="center" wrapText="1"/>
    </xf>
    <xf numFmtId="0" fontId="16" fillId="3" borderId="10" xfId="3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center" vertical="center" wrapText="1"/>
    </xf>
    <xf numFmtId="0" fontId="16" fillId="2" borderId="12" xfId="3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 wrapText="1"/>
    </xf>
    <xf numFmtId="0" fontId="16" fillId="0" borderId="6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_03 STA" xfId="1"/>
    <cellStyle name="Normal_03 STA 2" xfId="3"/>
  </cellStyles>
  <dxfs count="2">
    <dxf>
      <font>
        <strike/>
        <condense val="0"/>
        <extend val="0"/>
        <color indexed="57"/>
      </font>
    </dxf>
    <dxf>
      <font>
        <strike/>
        <condense val="0"/>
        <extend val="0"/>
        <color indexed="57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</xdr:row>
      <xdr:rowOff>857250</xdr:rowOff>
    </xdr:from>
    <xdr:to>
      <xdr:col>23</xdr:col>
      <xdr:colOff>761999</xdr:colOff>
      <xdr:row>2</xdr:row>
      <xdr:rowOff>809625</xdr:rowOff>
    </xdr:to>
    <xdr:sp macro="" textlink="">
      <xdr:nvSpPr>
        <xdr:cNvPr id="2" name="TextBox 1"/>
        <xdr:cNvSpPr txBox="1"/>
      </xdr:nvSpPr>
      <xdr:spPr>
        <a:xfrm>
          <a:off x="47958375" y="1190625"/>
          <a:ext cx="5143499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8000"/>
            <a:t>DÆMI 5 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-1</xdr:colOff>
      <xdr:row>1</xdr:row>
      <xdr:rowOff>809626</xdr:rowOff>
    </xdr:from>
    <xdr:to>
      <xdr:col>23</xdr:col>
      <xdr:colOff>333374</xdr:colOff>
      <xdr:row>2</xdr:row>
      <xdr:rowOff>762000</xdr:rowOff>
    </xdr:to>
    <xdr:sp macro="" textlink="">
      <xdr:nvSpPr>
        <xdr:cNvPr id="2" name="TextBox 1"/>
        <xdr:cNvSpPr txBox="1"/>
      </xdr:nvSpPr>
      <xdr:spPr>
        <a:xfrm>
          <a:off x="47910749" y="1143001"/>
          <a:ext cx="4714875" cy="11906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8000"/>
            <a:t>DÆMI 5 b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6">
    <tabColor indexed="48"/>
  </sheetPr>
  <dimension ref="A2:BQ86"/>
  <sheetViews>
    <sheetView tabSelected="1" zoomScale="30" zoomScaleNormal="30" workbookViewId="0">
      <pane xSplit="2" topLeftCell="C1" activePane="topRight" state="frozen"/>
      <selection activeCell="B5" sqref="B5:O7"/>
      <selection pane="topRight" activeCell="C3" sqref="C3:D3"/>
    </sheetView>
  </sheetViews>
  <sheetFormatPr defaultColWidth="11.42578125" defaultRowHeight="27"/>
  <cols>
    <col min="1" max="1" width="11.42578125" style="1" customWidth="1"/>
    <col min="2" max="2" width="83.140625" style="195" customWidth="1"/>
    <col min="3" max="6" width="32.7109375" style="13" customWidth="1"/>
    <col min="7" max="8" width="32.5703125" style="13" customWidth="1"/>
    <col min="9" max="10" width="32.5703125" style="20" customWidth="1"/>
    <col min="11" max="11" width="33.5703125" style="20" customWidth="1"/>
    <col min="12" max="24" width="32.5703125" style="20" customWidth="1"/>
    <col min="25" max="69" width="11.42578125" style="22" customWidth="1"/>
    <col min="70" max="16384" width="11.42578125" style="20"/>
  </cols>
  <sheetData>
    <row r="2" spans="1:69" s="11" customFormat="1" ht="96" customHeight="1">
      <c r="A2" s="1"/>
      <c r="B2" s="2" t="s">
        <v>0</v>
      </c>
      <c r="C2" s="3" t="s">
        <v>1</v>
      </c>
      <c r="D2" s="3"/>
      <c r="E2" s="4"/>
      <c r="F2" s="4"/>
      <c r="G2" s="4"/>
      <c r="H2" s="4"/>
      <c r="I2" s="4"/>
      <c r="J2" s="5"/>
      <c r="K2" s="6"/>
      <c r="L2" s="5"/>
      <c r="M2" s="5"/>
      <c r="N2" s="5"/>
      <c r="O2" s="5"/>
      <c r="P2" s="5"/>
      <c r="Q2" s="5"/>
      <c r="R2" s="5"/>
      <c r="S2" s="7"/>
      <c r="T2" s="7"/>
      <c r="U2" s="8"/>
      <c r="V2" s="8"/>
      <c r="W2" s="8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85.5" customHeight="1">
      <c r="B3" s="12" t="s">
        <v>2</v>
      </c>
      <c r="C3" s="436" t="s">
        <v>3</v>
      </c>
      <c r="D3" s="437"/>
      <c r="F3" s="14"/>
      <c r="G3" s="14"/>
      <c r="H3" s="15"/>
      <c r="I3" s="16"/>
      <c r="J3" s="17"/>
      <c r="K3" s="18"/>
      <c r="L3" s="438" t="s">
        <v>4</v>
      </c>
      <c r="M3" s="438"/>
      <c r="N3" s="438"/>
      <c r="O3" s="19"/>
      <c r="P3" s="19"/>
      <c r="Q3" s="19"/>
      <c r="R3" s="19"/>
      <c r="X3" s="21"/>
    </row>
    <row r="4" spans="1:69" ht="42.75" customHeight="1">
      <c r="B4" s="23"/>
      <c r="C4" s="24"/>
      <c r="D4" s="24"/>
      <c r="E4" s="24"/>
      <c r="F4" s="24"/>
      <c r="G4" s="25"/>
      <c r="H4" s="26"/>
      <c r="I4" s="27"/>
      <c r="J4" s="28"/>
      <c r="K4" s="27"/>
      <c r="L4" s="19"/>
      <c r="M4" s="19"/>
      <c r="N4" s="19"/>
      <c r="O4" s="19"/>
      <c r="P4" s="19"/>
      <c r="Q4" s="19"/>
      <c r="R4" s="19"/>
      <c r="X4" s="21"/>
    </row>
    <row r="5" spans="1:69" s="32" customFormat="1" ht="152.25" customHeight="1">
      <c r="A5" s="1"/>
      <c r="B5" s="29"/>
      <c r="C5" s="439" t="s">
        <v>5</v>
      </c>
      <c r="D5" s="440"/>
      <c r="E5" s="435" t="s">
        <v>6</v>
      </c>
      <c r="F5" s="441" t="s">
        <v>7</v>
      </c>
      <c r="G5" s="425" t="s">
        <v>8</v>
      </c>
      <c r="H5" s="426"/>
      <c r="I5" s="426"/>
      <c r="J5" s="426"/>
      <c r="K5" s="426"/>
      <c r="L5" s="427"/>
      <c r="M5" s="444" t="s">
        <v>9</v>
      </c>
      <c r="N5" s="425" t="s">
        <v>10</v>
      </c>
      <c r="O5" s="426"/>
      <c r="P5" s="427"/>
      <c r="Q5" s="409" t="s">
        <v>11</v>
      </c>
      <c r="R5" s="411" t="s">
        <v>12</v>
      </c>
      <c r="S5" s="412"/>
      <c r="T5" s="412"/>
      <c r="U5" s="413"/>
      <c r="V5" s="419" t="s">
        <v>13</v>
      </c>
      <c r="W5" s="421" t="s">
        <v>14</v>
      </c>
      <c r="X5" s="421" t="s">
        <v>15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1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</row>
    <row r="6" spans="1:69" s="32" customFormat="1" ht="96" customHeight="1">
      <c r="A6" s="1"/>
      <c r="B6" s="33"/>
      <c r="C6" s="34"/>
      <c r="D6" s="422" t="s">
        <v>16</v>
      </c>
      <c r="E6" s="430"/>
      <c r="F6" s="442"/>
      <c r="G6" s="425" t="s">
        <v>17</v>
      </c>
      <c r="H6" s="426"/>
      <c r="I6" s="425" t="s">
        <v>18</v>
      </c>
      <c r="J6" s="427"/>
      <c r="K6" s="428" t="s">
        <v>19</v>
      </c>
      <c r="L6" s="429"/>
      <c r="M6" s="445"/>
      <c r="N6" s="430" t="s">
        <v>20</v>
      </c>
      <c r="O6" s="434" t="s">
        <v>21</v>
      </c>
      <c r="P6" s="35"/>
      <c r="Q6" s="409"/>
      <c r="R6" s="431">
        <v>0</v>
      </c>
      <c r="S6" s="431">
        <v>0.2</v>
      </c>
      <c r="T6" s="431">
        <v>0.5</v>
      </c>
      <c r="U6" s="431">
        <v>1</v>
      </c>
      <c r="V6" s="419"/>
      <c r="W6" s="421"/>
      <c r="X6" s="421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1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</row>
    <row r="7" spans="1:69" s="37" customFormat="1" ht="51" customHeight="1">
      <c r="A7" s="1"/>
      <c r="B7" s="33"/>
      <c r="C7" s="34"/>
      <c r="D7" s="423"/>
      <c r="E7" s="430"/>
      <c r="F7" s="442"/>
      <c r="G7" s="433" t="s">
        <v>22</v>
      </c>
      <c r="H7" s="433" t="s">
        <v>23</v>
      </c>
      <c r="I7" s="435" t="s">
        <v>24</v>
      </c>
      <c r="J7" s="435" t="s">
        <v>25</v>
      </c>
      <c r="K7" s="444" t="s">
        <v>26</v>
      </c>
      <c r="L7" s="444" t="s">
        <v>27</v>
      </c>
      <c r="M7" s="445"/>
      <c r="N7" s="430"/>
      <c r="O7" s="430"/>
      <c r="P7" s="435" t="s">
        <v>28</v>
      </c>
      <c r="Q7" s="409"/>
      <c r="R7" s="432"/>
      <c r="S7" s="432"/>
      <c r="T7" s="432"/>
      <c r="U7" s="432"/>
      <c r="V7" s="419"/>
      <c r="W7" s="421"/>
      <c r="X7" s="421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</row>
    <row r="8" spans="1:69" s="37" customFormat="1" ht="112.5" customHeight="1">
      <c r="A8" s="1"/>
      <c r="B8" s="33"/>
      <c r="C8" s="38"/>
      <c r="D8" s="424"/>
      <c r="E8" s="430"/>
      <c r="F8" s="443"/>
      <c r="G8" s="434"/>
      <c r="H8" s="434"/>
      <c r="I8" s="430"/>
      <c r="J8" s="430"/>
      <c r="K8" s="446"/>
      <c r="L8" s="446"/>
      <c r="M8" s="445"/>
      <c r="N8" s="430"/>
      <c r="O8" s="430"/>
      <c r="P8" s="430"/>
      <c r="Q8" s="410"/>
      <c r="R8" s="432"/>
      <c r="S8" s="432"/>
      <c r="T8" s="432"/>
      <c r="U8" s="432"/>
      <c r="V8" s="420"/>
      <c r="W8" s="410"/>
      <c r="X8" s="410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</row>
    <row r="9" spans="1:69" s="49" customFormat="1" ht="63.75" customHeight="1">
      <c r="A9" s="1"/>
      <c r="B9" s="39"/>
      <c r="C9" s="40">
        <v>1</v>
      </c>
      <c r="D9" s="41">
        <v>2</v>
      </c>
      <c r="E9" s="41">
        <v>3</v>
      </c>
      <c r="F9" s="42" t="s">
        <v>29</v>
      </c>
      <c r="G9" s="43">
        <v>5</v>
      </c>
      <c r="H9" s="43">
        <v>6</v>
      </c>
      <c r="I9" s="43">
        <v>7</v>
      </c>
      <c r="J9" s="43">
        <v>8</v>
      </c>
      <c r="K9" s="44">
        <v>9</v>
      </c>
      <c r="L9" s="45">
        <v>10</v>
      </c>
      <c r="M9" s="46" t="s">
        <v>30</v>
      </c>
      <c r="N9" s="43">
        <v>12</v>
      </c>
      <c r="O9" s="43">
        <v>13</v>
      </c>
      <c r="P9" s="43">
        <v>14</v>
      </c>
      <c r="Q9" s="47" t="s">
        <v>31</v>
      </c>
      <c r="R9" s="43">
        <v>16</v>
      </c>
      <c r="S9" s="43">
        <v>17</v>
      </c>
      <c r="T9" s="43">
        <v>18</v>
      </c>
      <c r="U9" s="43">
        <v>19</v>
      </c>
      <c r="V9" s="40" t="s">
        <v>32</v>
      </c>
      <c r="W9" s="40">
        <v>21</v>
      </c>
      <c r="X9" s="40">
        <v>22</v>
      </c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</row>
    <row r="10" spans="1:69" s="67" customFormat="1" ht="110.1" customHeight="1">
      <c r="A10" s="50"/>
      <c r="B10" s="51" t="s">
        <v>33</v>
      </c>
      <c r="C10" s="52">
        <f>+IF((SUM(C12:C16))=(SUM(C18:C22)+SUM(C26:C27)+C31+SUM(C33:C34)),SUM(C12:C16),"Total amount for exposure types and risk weights are not the same")</f>
        <v>1000</v>
      </c>
      <c r="D10" s="53">
        <f>+IF((SUM(D12:D16))=(SUM(D18:D22)+SUM(D26:D27)+D31+SUM(D33:D34)),SUM(D12:D16),"Total amount for exposure types and risk weights are not the same")</f>
        <v>0</v>
      </c>
      <c r="E10" s="53">
        <f>+IF((SUM(E12:E16))=(SUM(E18:E22)+SUM(E26:E27)+E31+SUM(E33:E34)),SUM(E12:E16),"Total amount for exposure types and risk weights are not the same")</f>
        <v>0</v>
      </c>
      <c r="F10" s="54">
        <f>IF(E10&gt;0,"Value adjustments and provisions are negative numbers",C10+E10)</f>
        <v>1000</v>
      </c>
      <c r="G10" s="55">
        <f>+IF((SUM(G12:G16))=(SUM(G19:G22)+SUM(G26:G27)+G31+SUM(G33:G34)),SUM(G12:G16),"Total amount for exposure types and risk weights are not the same")</f>
        <v>300</v>
      </c>
      <c r="H10" s="56">
        <f>+IF((SUM(H12:H16))=(SUM(H18:H22)+SUM(H26:H27)+H31+SUM(H33:H34)),SUM(H12:H16),"Total amount for exposure types and risk weights are not the same")</f>
        <v>0</v>
      </c>
      <c r="I10" s="57">
        <f>+IF((SUM(I12:I16))=(SUM(I18:I22)+SUM(I26:I27)+I31+SUM(I33:I34)),SUM(I12:I16),"Total amount for exposure types and risk weights are not the same")</f>
        <v>0</v>
      </c>
      <c r="J10" s="58">
        <f>+IF((SUM(J12:J16))=(SUM(J18:J22)+SUM(J26:J27)+J31+SUM(J33:J34)),SUM(J12:J16),"Total amount for exposure types and risk weights are not the same")</f>
        <v>0</v>
      </c>
      <c r="K10" s="395">
        <f>+IF((SUM(K12:K16))=(SUM(K18:K22)+SUM(K26:K27)+K31+SUM(K33:K34)),SUM(K12:K16),"Total amount for exposure type and risk weights is not the same")</f>
        <v>-300</v>
      </c>
      <c r="L10" s="59">
        <f>+IF((SUM(L12:L16))=(SUM(L18:L22)+SUM(L26:L27)+L31+SUM(L33:L34)),SUM(L12:L16),"Total amount for exposure types and risk weights are not the same")</f>
        <v>0</v>
      </c>
      <c r="M10" s="54">
        <f>IF(K10&gt;0,"Total outflows are negative numbers",F10+K10+L10)</f>
        <v>700</v>
      </c>
      <c r="N10" s="60">
        <f>+IF((SUM(N12:N16))=(SUM(N18:N22)+SUM(N26:N27)+N31+SUM(N33:N34)),SUM(N12:N16),"Total amount for exposure types and risk weights are not the same")</f>
        <v>0</v>
      </c>
      <c r="O10" s="61">
        <f>+IF((SUM(O12:O16))=(SUM(O18:O22)+SUM(O26:O27)+O31+SUM(O33:O34)),SUM(O12:O16),"Total amount for exposure type and risk weights are not the same")</f>
        <v>0</v>
      </c>
      <c r="P10" s="62">
        <f>+IF((SUM(P12:P16))=(SUM(P18:P22)+SUM(P26:P27)+P31+SUM(P33:P34)),SUM(P12:P16),"Total amount for exposure types and risk weights are not the same")</f>
        <v>0</v>
      </c>
      <c r="Q10" s="398">
        <f>+IF((I10+J10)=0,IF(O10&gt;0,"Financial collateral adjusted value is a negative number",M10+N10+O10),M10)</f>
        <v>700</v>
      </c>
      <c r="R10" s="63">
        <f>+IF((SUM(R12:R16))=(SUM(R18:R22)+SUM(R26:R27)+R31+SUM(R33:R34)),SUM(R12:R16),"Total amount for exposure types and risk weights are not the same")</f>
        <v>0</v>
      </c>
      <c r="S10" s="64">
        <f>+IF((SUM(S12:S16))=(SUM(S18:S22)+SUM(S26:S27)+S31+SUM(S33:S34)),SUM(S12:S16),"Total amount for exposure types and risk weights are not the same")</f>
        <v>0</v>
      </c>
      <c r="T10" s="64">
        <f>+IF((SUM(T12:T16))=(SUM(T18:T22)+SUM(T26:T27)+T31+SUM(T33:T34)),SUM(T12:T16),"Total amount for exposure types and risk weights are not the same")</f>
        <v>0</v>
      </c>
      <c r="U10" s="65">
        <f>+IF((SUM(U12:U16))=(SUM(U18:U22)+SUM(U26:U27)+U31+SUM(U33:U34)),SUM(U12:U16),"Total amount for exposure types and risk weights are not the same")</f>
        <v>0</v>
      </c>
      <c r="V10" s="399">
        <f>+Q10-R10-(0.8*S10)-(0.5*T10)</f>
        <v>700</v>
      </c>
      <c r="W10" s="399">
        <f>+IF((SUM(W12:W16))=(SUM(W18:W22)+SUM(W26:W27)+W31+SUM(W33:W34)),SUM(W12:W16),"Total amount for exposure types and risk weights are not the same")</f>
        <v>700</v>
      </c>
      <c r="X10" s="399">
        <f>+IF((SUM(X12:X16))=(SUM(X18:X22)+SUM(X26:X27)+X31+SUM(X33:X34)),SUM(X12:X16),"Total amount for exposure types and risk weights are not the same")</f>
        <v>56</v>
      </c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</row>
    <row r="11" spans="1:69" s="67" customFormat="1" ht="60" customHeight="1" thickBot="1">
      <c r="A11" s="50"/>
      <c r="B11" s="414" t="s">
        <v>34</v>
      </c>
      <c r="C11" s="415"/>
      <c r="D11" s="416"/>
      <c r="E11" s="416"/>
      <c r="F11" s="416"/>
      <c r="G11" s="68"/>
      <c r="H11" s="69"/>
      <c r="I11" s="68"/>
      <c r="J11" s="68"/>
      <c r="K11" s="68"/>
      <c r="L11" s="68"/>
      <c r="M11" s="70"/>
      <c r="N11" s="68"/>
      <c r="O11" s="68"/>
      <c r="P11" s="68"/>
      <c r="Q11" s="71"/>
      <c r="R11" s="72"/>
      <c r="S11" s="72"/>
      <c r="T11" s="72"/>
      <c r="U11" s="72"/>
      <c r="V11" s="69"/>
      <c r="W11" s="69"/>
      <c r="X11" s="73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</row>
    <row r="12" spans="1:69" s="67" customFormat="1" ht="110.1" customHeight="1" thickBot="1">
      <c r="A12" s="50"/>
      <c r="B12" s="74" t="s">
        <v>35</v>
      </c>
      <c r="C12" s="75">
        <v>1000</v>
      </c>
      <c r="D12" s="76"/>
      <c r="E12" s="77"/>
      <c r="F12" s="54">
        <f>IF(E12&gt;0,"Value adjustments and provisions are negative numbers",C12+E12)</f>
        <v>1000</v>
      </c>
      <c r="G12" s="75">
        <v>300</v>
      </c>
      <c r="H12" s="78"/>
      <c r="I12" s="79"/>
      <c r="J12" s="80"/>
      <c r="K12" s="75">
        <v>-300</v>
      </c>
      <c r="L12" s="81"/>
      <c r="M12" s="54">
        <f>IF(K12&gt;0,"Total outflows are negative numbers",F12+K12+L12)</f>
        <v>700</v>
      </c>
      <c r="N12" s="82"/>
      <c r="O12" s="80"/>
      <c r="P12" s="83"/>
      <c r="Q12" s="397">
        <f>+IF((I12+J12)=0,IF(O12&gt;0,"Financial collateral adjusted value is a negative number",M12+N12+O12),M12)</f>
        <v>700</v>
      </c>
      <c r="R12" s="84"/>
      <c r="S12" s="84"/>
      <c r="T12" s="84"/>
      <c r="U12" s="84"/>
      <c r="V12" s="400">
        <f>+Q12</f>
        <v>700</v>
      </c>
      <c r="W12" s="403">
        <v>700</v>
      </c>
      <c r="X12" s="404">
        <f>+W12*0.08</f>
        <v>56</v>
      </c>
      <c r="Y12" s="66"/>
      <c r="Z12" s="66"/>
      <c r="AA12" s="66"/>
      <c r="AB12" s="417"/>
      <c r="AC12" s="418"/>
      <c r="AD12" s="418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</row>
    <row r="13" spans="1:69" s="67" customFormat="1" ht="110.1" customHeight="1">
      <c r="A13" s="50"/>
      <c r="B13" s="74" t="s">
        <v>36</v>
      </c>
      <c r="C13" s="85"/>
      <c r="D13" s="86"/>
      <c r="E13" s="87"/>
      <c r="F13" s="88">
        <f t="shared" ref="F13:F22" si="0">IF(E13&gt;0,"Value adjustments and provisions are negative numbers",C13+E13)</f>
        <v>0</v>
      </c>
      <c r="G13" s="89"/>
      <c r="H13" s="90"/>
      <c r="I13" s="91"/>
      <c r="J13" s="92"/>
      <c r="K13" s="93"/>
      <c r="L13" s="94"/>
      <c r="M13" s="95">
        <f t="shared" ref="M13:M22" si="1">IF(K13&gt;0,"Total outflows are negative numbers",F13+K13+L13)</f>
        <v>0</v>
      </c>
      <c r="N13" s="96"/>
      <c r="O13" s="92"/>
      <c r="P13" s="94"/>
      <c r="Q13" s="97">
        <f t="shared" ref="Q13:Q22" si="2">+IF((I13+J13)=0,IF(O13&gt;0,"Financial collateral adjusted value is a negative number",M13+N13+O13),M13)</f>
        <v>0</v>
      </c>
      <c r="R13" s="98"/>
      <c r="S13" s="99"/>
      <c r="T13" s="99"/>
      <c r="U13" s="100"/>
      <c r="V13" s="97">
        <f>+Q13-R13-(0.8*S13)-(0.5*T13)</f>
        <v>0</v>
      </c>
      <c r="W13" s="101"/>
      <c r="X13" s="102">
        <f>+W13*0.08</f>
        <v>0</v>
      </c>
      <c r="Y13" s="66"/>
      <c r="Z13" s="66"/>
      <c r="AA13" s="66"/>
      <c r="AB13" s="417"/>
      <c r="AC13" s="418"/>
      <c r="AD13" s="418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</row>
    <row r="14" spans="1:69" s="67" customFormat="1" ht="110.1" customHeight="1">
      <c r="A14" s="50"/>
      <c r="B14" s="74" t="s">
        <v>37</v>
      </c>
      <c r="C14" s="87"/>
      <c r="D14" s="77"/>
      <c r="E14" s="87"/>
      <c r="F14" s="95">
        <f t="shared" si="0"/>
        <v>0</v>
      </c>
      <c r="G14" s="103"/>
      <c r="H14" s="90"/>
      <c r="I14" s="91"/>
      <c r="J14" s="92"/>
      <c r="K14" s="93"/>
      <c r="L14" s="104"/>
      <c r="M14" s="95">
        <f t="shared" si="1"/>
        <v>0</v>
      </c>
      <c r="N14" s="96"/>
      <c r="O14" s="92"/>
      <c r="P14" s="94"/>
      <c r="Q14" s="97">
        <f t="shared" si="2"/>
        <v>0</v>
      </c>
      <c r="R14" s="84"/>
      <c r="S14" s="84"/>
      <c r="T14" s="84"/>
      <c r="U14" s="84"/>
      <c r="V14" s="88">
        <f>+Q14</f>
        <v>0</v>
      </c>
      <c r="W14" s="105"/>
      <c r="X14" s="102">
        <f>+W14*0.08</f>
        <v>0</v>
      </c>
      <c r="Y14" s="66"/>
      <c r="Z14" s="406"/>
      <c r="AA14" s="407"/>
      <c r="AB14" s="407"/>
      <c r="AC14" s="407"/>
      <c r="AD14" s="407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</row>
    <row r="15" spans="1:69" s="67" customFormat="1" ht="110.1" customHeight="1">
      <c r="A15" s="50"/>
      <c r="B15" s="74" t="s">
        <v>38</v>
      </c>
      <c r="C15" s="87"/>
      <c r="D15" s="87"/>
      <c r="E15" s="87"/>
      <c r="F15" s="95">
        <f t="shared" si="0"/>
        <v>0</v>
      </c>
      <c r="G15" s="89"/>
      <c r="H15" s="90"/>
      <c r="I15" s="91"/>
      <c r="J15" s="92"/>
      <c r="K15" s="93"/>
      <c r="L15" s="94"/>
      <c r="M15" s="95">
        <f t="shared" si="1"/>
        <v>0</v>
      </c>
      <c r="N15" s="96"/>
      <c r="O15" s="92"/>
      <c r="P15" s="94"/>
      <c r="Q15" s="97">
        <f t="shared" si="2"/>
        <v>0</v>
      </c>
      <c r="R15" s="84"/>
      <c r="S15" s="84"/>
      <c r="T15" s="84"/>
      <c r="U15" s="84"/>
      <c r="V15" s="88">
        <f>+Q15</f>
        <v>0</v>
      </c>
      <c r="W15" s="105"/>
      <c r="X15" s="102">
        <f>+W15*0.08</f>
        <v>0</v>
      </c>
      <c r="Y15" s="66"/>
      <c r="Z15" s="407"/>
      <c r="AA15" s="407"/>
      <c r="AB15" s="407"/>
      <c r="AC15" s="407"/>
      <c r="AD15" s="407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</row>
    <row r="16" spans="1:69" s="67" customFormat="1" ht="110.1" customHeight="1">
      <c r="A16" s="50"/>
      <c r="B16" s="74" t="s">
        <v>39</v>
      </c>
      <c r="C16" s="106"/>
      <c r="D16" s="106"/>
      <c r="E16" s="106"/>
      <c r="F16" s="107">
        <f t="shared" si="0"/>
        <v>0</v>
      </c>
      <c r="G16" s="103"/>
      <c r="H16" s="108"/>
      <c r="I16" s="109"/>
      <c r="J16" s="110"/>
      <c r="K16" s="111"/>
      <c r="L16" s="104"/>
      <c r="M16" s="107">
        <f t="shared" si="1"/>
        <v>0</v>
      </c>
      <c r="N16" s="112"/>
      <c r="O16" s="110"/>
      <c r="P16" s="113"/>
      <c r="Q16" s="114">
        <f t="shared" si="2"/>
        <v>0</v>
      </c>
      <c r="R16" s="84"/>
      <c r="S16" s="84"/>
      <c r="T16" s="84"/>
      <c r="U16" s="84"/>
      <c r="V16" s="115">
        <f>+Q16</f>
        <v>0</v>
      </c>
      <c r="W16" s="116"/>
      <c r="X16" s="117">
        <f>+W16*0.08</f>
        <v>0</v>
      </c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</row>
    <row r="17" spans="1:69" s="67" customFormat="1" ht="64.5" customHeight="1">
      <c r="A17" s="50"/>
      <c r="B17" s="118" t="s">
        <v>40</v>
      </c>
      <c r="C17" s="70"/>
      <c r="D17" s="70"/>
      <c r="E17" s="70"/>
      <c r="F17" s="70"/>
      <c r="G17" s="70"/>
      <c r="H17" s="70"/>
      <c r="I17" s="119"/>
      <c r="J17" s="120"/>
      <c r="K17" s="70"/>
      <c r="L17" s="70"/>
      <c r="M17" s="70"/>
      <c r="N17" s="120"/>
      <c r="O17" s="120"/>
      <c r="P17" s="120"/>
      <c r="Q17" s="121"/>
      <c r="R17" s="70"/>
      <c r="S17" s="70"/>
      <c r="T17" s="70"/>
      <c r="U17" s="70"/>
      <c r="V17" s="70"/>
      <c r="W17" s="70"/>
      <c r="X17" s="122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</row>
    <row r="18" spans="1:69" s="138" customFormat="1" ht="99.95" customHeight="1">
      <c r="A18" s="50"/>
      <c r="B18" s="123">
        <v>0</v>
      </c>
      <c r="C18" s="124"/>
      <c r="D18" s="85"/>
      <c r="E18" s="124"/>
      <c r="F18" s="125">
        <f t="shared" si="0"/>
        <v>0</v>
      </c>
      <c r="H18" s="127"/>
      <c r="I18" s="128"/>
      <c r="J18" s="129"/>
      <c r="K18" s="126"/>
      <c r="L18" s="127"/>
      <c r="M18" s="130">
        <f t="shared" si="1"/>
        <v>0</v>
      </c>
      <c r="N18" s="82"/>
      <c r="O18" s="80"/>
      <c r="P18" s="83"/>
      <c r="Q18" s="131">
        <f t="shared" si="2"/>
        <v>0</v>
      </c>
      <c r="R18" s="132"/>
      <c r="S18" s="133"/>
      <c r="T18" s="133"/>
      <c r="U18" s="134"/>
      <c r="V18" s="135">
        <f t="shared" ref="V18:V33" si="3">+Q18-R18-(0.8*S18)-(0.5*T18)</f>
        <v>0</v>
      </c>
      <c r="W18" s="136">
        <f>+V18*B18</f>
        <v>0</v>
      </c>
      <c r="X18" s="125">
        <f t="shared" ref="X18:X34" si="4">+W18*0.08</f>
        <v>0</v>
      </c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</row>
    <row r="19" spans="1:69" s="138" customFormat="1" ht="99.95" customHeight="1">
      <c r="A19" s="50"/>
      <c r="B19" s="123">
        <v>0.1</v>
      </c>
      <c r="C19" s="139"/>
      <c r="D19" s="87"/>
      <c r="E19" s="139"/>
      <c r="F19" s="135">
        <f t="shared" si="0"/>
        <v>0</v>
      </c>
      <c r="G19" s="140"/>
      <c r="H19" s="141"/>
      <c r="I19" s="142"/>
      <c r="J19" s="143"/>
      <c r="K19" s="140"/>
      <c r="L19" s="141"/>
      <c r="M19" s="95">
        <f t="shared" si="1"/>
        <v>0</v>
      </c>
      <c r="N19" s="96"/>
      <c r="O19" s="92"/>
      <c r="P19" s="94"/>
      <c r="Q19" s="97">
        <f t="shared" si="2"/>
        <v>0</v>
      </c>
      <c r="R19" s="93"/>
      <c r="S19" s="92"/>
      <c r="T19" s="92"/>
      <c r="U19" s="90"/>
      <c r="V19" s="88">
        <f t="shared" si="3"/>
        <v>0</v>
      </c>
      <c r="W19" s="144">
        <f>+V19*B19</f>
        <v>0</v>
      </c>
      <c r="X19" s="135">
        <f t="shared" si="4"/>
        <v>0</v>
      </c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7"/>
      <c r="BL19" s="137"/>
      <c r="BM19" s="137"/>
      <c r="BN19" s="137"/>
      <c r="BO19" s="137"/>
      <c r="BP19" s="137"/>
      <c r="BQ19" s="137"/>
    </row>
    <row r="20" spans="1:69" s="138" customFormat="1" ht="99.95" customHeight="1">
      <c r="A20" s="50"/>
      <c r="B20" s="123">
        <v>0.2</v>
      </c>
      <c r="C20" s="139"/>
      <c r="D20" s="87"/>
      <c r="E20" s="139"/>
      <c r="F20" s="135">
        <f t="shared" si="0"/>
        <v>0</v>
      </c>
      <c r="H20" s="141"/>
      <c r="I20" s="142"/>
      <c r="J20" s="143"/>
      <c r="K20" s="140"/>
      <c r="L20" s="141"/>
      <c r="M20" s="95">
        <f t="shared" si="1"/>
        <v>0</v>
      </c>
      <c r="N20" s="96"/>
      <c r="O20" s="92"/>
      <c r="P20" s="94"/>
      <c r="Q20" s="97">
        <f t="shared" si="2"/>
        <v>0</v>
      </c>
      <c r="R20" s="93"/>
      <c r="S20" s="92"/>
      <c r="T20" s="92"/>
      <c r="U20" s="90"/>
      <c r="V20" s="88">
        <f t="shared" si="3"/>
        <v>0</v>
      </c>
      <c r="W20" s="144">
        <f>+V20*B20</f>
        <v>0</v>
      </c>
      <c r="X20" s="135">
        <f t="shared" si="4"/>
        <v>0</v>
      </c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</row>
    <row r="21" spans="1:69" s="138" customFormat="1" ht="99.95" customHeight="1">
      <c r="A21" s="50"/>
      <c r="B21" s="123">
        <v>0.35</v>
      </c>
      <c r="C21" s="139"/>
      <c r="D21" s="87"/>
      <c r="E21" s="139"/>
      <c r="F21" s="135">
        <f t="shared" si="0"/>
        <v>0</v>
      </c>
      <c r="G21" s="140"/>
      <c r="H21" s="141"/>
      <c r="I21" s="142"/>
      <c r="J21" s="143"/>
      <c r="K21" s="140"/>
      <c r="L21" s="141"/>
      <c r="M21" s="95">
        <f t="shared" si="1"/>
        <v>0</v>
      </c>
      <c r="N21" s="96"/>
      <c r="O21" s="92"/>
      <c r="P21" s="94"/>
      <c r="Q21" s="97">
        <f t="shared" si="2"/>
        <v>0</v>
      </c>
      <c r="R21" s="93"/>
      <c r="S21" s="92"/>
      <c r="T21" s="92"/>
      <c r="U21" s="90"/>
      <c r="V21" s="88">
        <f t="shared" si="3"/>
        <v>0</v>
      </c>
      <c r="W21" s="144">
        <f>+V21*B21</f>
        <v>0</v>
      </c>
      <c r="X21" s="135">
        <f t="shared" si="4"/>
        <v>0</v>
      </c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</row>
    <row r="22" spans="1:69" s="138" customFormat="1" ht="99.95" customHeight="1">
      <c r="A22" s="50"/>
      <c r="B22" s="123">
        <v>0.5</v>
      </c>
      <c r="C22" s="139"/>
      <c r="D22" s="87"/>
      <c r="E22" s="139"/>
      <c r="F22" s="135">
        <f t="shared" si="0"/>
        <v>0</v>
      </c>
      <c r="G22" s="140"/>
      <c r="H22" s="141"/>
      <c r="I22" s="145"/>
      <c r="J22" s="143"/>
      <c r="K22" s="140"/>
      <c r="L22" s="141"/>
      <c r="M22" s="95">
        <f t="shared" si="1"/>
        <v>0</v>
      </c>
      <c r="N22" s="96"/>
      <c r="O22" s="92"/>
      <c r="P22" s="94"/>
      <c r="Q22" s="97">
        <f t="shared" si="2"/>
        <v>0</v>
      </c>
      <c r="R22" s="93"/>
      <c r="S22" s="92"/>
      <c r="T22" s="92"/>
      <c r="U22" s="90"/>
      <c r="V22" s="88">
        <f t="shared" si="3"/>
        <v>0</v>
      </c>
      <c r="W22" s="144">
        <f>+V22*B22</f>
        <v>0</v>
      </c>
      <c r="X22" s="135">
        <f t="shared" si="4"/>
        <v>0</v>
      </c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37"/>
      <c r="BL22" s="137"/>
      <c r="BM22" s="137"/>
      <c r="BN22" s="137"/>
      <c r="BO22" s="137"/>
      <c r="BP22" s="137"/>
      <c r="BQ22" s="137"/>
    </row>
    <row r="23" spans="1:69" s="138" customFormat="1" ht="99.95" customHeight="1">
      <c r="A23" s="50"/>
      <c r="B23" s="146" t="s">
        <v>41</v>
      </c>
      <c r="C23" s="147"/>
      <c r="D23" s="148"/>
      <c r="E23" s="149"/>
      <c r="F23" s="148"/>
      <c r="G23" s="150"/>
      <c r="H23" s="151"/>
      <c r="I23" s="152"/>
      <c r="J23" s="153"/>
      <c r="K23" s="150"/>
      <c r="L23" s="151"/>
      <c r="M23" s="154"/>
      <c r="N23" s="155"/>
      <c r="O23" s="156"/>
      <c r="P23" s="157"/>
      <c r="Q23" s="158"/>
      <c r="R23" s="159"/>
      <c r="S23" s="160"/>
      <c r="T23" s="160"/>
      <c r="U23" s="161"/>
      <c r="V23" s="148"/>
      <c r="W23" s="149"/>
      <c r="X23" s="162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</row>
    <row r="24" spans="1:69" s="138" customFormat="1" ht="99.95" customHeight="1">
      <c r="A24" s="50"/>
      <c r="B24" s="146" t="s">
        <v>42</v>
      </c>
      <c r="C24" s="147"/>
      <c r="D24" s="148"/>
      <c r="E24" s="149"/>
      <c r="F24" s="148"/>
      <c r="G24" s="163"/>
      <c r="H24" s="164"/>
      <c r="I24" s="165"/>
      <c r="J24" s="142"/>
      <c r="K24" s="163"/>
      <c r="L24" s="164"/>
      <c r="M24" s="154"/>
      <c r="N24" s="166"/>
      <c r="O24" s="167"/>
      <c r="P24" s="168"/>
      <c r="Q24" s="158"/>
      <c r="R24" s="159"/>
      <c r="S24" s="160"/>
      <c r="T24" s="160"/>
      <c r="U24" s="161"/>
      <c r="V24" s="148"/>
      <c r="W24" s="149"/>
      <c r="X24" s="162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</row>
    <row r="25" spans="1:69" s="138" customFormat="1" ht="99.95" customHeight="1">
      <c r="A25" s="50"/>
      <c r="B25" s="146" t="s">
        <v>43</v>
      </c>
      <c r="C25" s="147"/>
      <c r="D25" s="148"/>
      <c r="E25" s="149"/>
      <c r="F25" s="148"/>
      <c r="G25" s="163"/>
      <c r="H25" s="165"/>
      <c r="I25" s="165"/>
      <c r="J25" s="142"/>
      <c r="K25" s="169"/>
      <c r="L25" s="164"/>
      <c r="M25" s="154"/>
      <c r="N25" s="166"/>
      <c r="O25" s="167"/>
      <c r="P25" s="168"/>
      <c r="Q25" s="158"/>
      <c r="R25" s="159"/>
      <c r="S25" s="160"/>
      <c r="T25" s="160"/>
      <c r="U25" s="161"/>
      <c r="V25" s="148"/>
      <c r="W25" s="149"/>
      <c r="X25" s="162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  <c r="BK25" s="137"/>
      <c r="BL25" s="137"/>
      <c r="BM25" s="137"/>
      <c r="BN25" s="137"/>
      <c r="BO25" s="137"/>
      <c r="BP25" s="137"/>
      <c r="BQ25" s="137"/>
    </row>
    <row r="26" spans="1:69" s="138" customFormat="1" ht="99.95" customHeight="1" thickBot="1">
      <c r="A26" s="50"/>
      <c r="B26" s="123">
        <v>0.75</v>
      </c>
      <c r="C26" s="170"/>
      <c r="D26" s="87"/>
      <c r="E26" s="139"/>
      <c r="F26" s="135">
        <f>IF(E26&gt;0,"Value adjustments and provisions are negative numbers",C26+E26)</f>
        <v>0</v>
      </c>
      <c r="G26" s="140"/>
      <c r="H26" s="141"/>
      <c r="I26" s="142"/>
      <c r="J26" s="143"/>
      <c r="K26" s="140"/>
      <c r="L26" s="141"/>
      <c r="M26" s="95">
        <f>IF(K26&gt;0,"Total outflows are negative numbers",F26+K26+L26)</f>
        <v>0</v>
      </c>
      <c r="N26" s="96"/>
      <c r="O26" s="92"/>
      <c r="P26" s="94"/>
      <c r="Q26" s="97">
        <f>+IF((I26+J26)=0,IF(O26&gt;0,"Financial collateral adjusted value is a negative number",M26+N26+O26),M26)</f>
        <v>0</v>
      </c>
      <c r="R26" s="93"/>
      <c r="S26" s="92"/>
      <c r="T26" s="92"/>
      <c r="U26" s="90"/>
      <c r="V26" s="88">
        <f t="shared" si="3"/>
        <v>0</v>
      </c>
      <c r="W26" s="144">
        <f>+V26*B26</f>
        <v>0</v>
      </c>
      <c r="X26" s="135">
        <f t="shared" si="4"/>
        <v>0</v>
      </c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37"/>
      <c r="BL26" s="137"/>
      <c r="BM26" s="137"/>
      <c r="BN26" s="137"/>
      <c r="BO26" s="137"/>
      <c r="BP26" s="137"/>
      <c r="BQ26" s="137"/>
    </row>
    <row r="27" spans="1:69" s="138" customFormat="1" ht="99.95" customHeight="1" thickBot="1">
      <c r="A27" s="50"/>
      <c r="B27" s="171">
        <v>1</v>
      </c>
      <c r="C27" s="75">
        <v>1000</v>
      </c>
      <c r="D27" s="172"/>
      <c r="E27" s="139"/>
      <c r="F27" s="173">
        <f>IF(E27&gt;0,"Value adjustments and provisions are negative numbers",C27+E27)</f>
        <v>1000</v>
      </c>
      <c r="G27" s="75">
        <v>300</v>
      </c>
      <c r="H27" s="141"/>
      <c r="I27" s="145"/>
      <c r="J27" s="143"/>
      <c r="K27" s="75">
        <v>-300</v>
      </c>
      <c r="L27" s="141"/>
      <c r="M27" s="54">
        <f>IF(K27&gt;0,"Total outflows are negative numbers",F27+K27+L27)</f>
        <v>700</v>
      </c>
      <c r="N27" s="96"/>
      <c r="O27" s="92"/>
      <c r="P27" s="94"/>
      <c r="Q27" s="396">
        <f>+IF((I27+J27)=0,IF(O27&gt;0,"Financial collateral adjusted value is a negative number",M27+N27+O27),M27)</f>
        <v>700</v>
      </c>
      <c r="R27" s="93"/>
      <c r="S27" s="92"/>
      <c r="T27" s="92"/>
      <c r="U27" s="90"/>
      <c r="V27" s="401">
        <f t="shared" si="3"/>
        <v>700</v>
      </c>
      <c r="W27" s="402">
        <f>+V27*B27</f>
        <v>700</v>
      </c>
      <c r="X27" s="173">
        <f t="shared" si="4"/>
        <v>56</v>
      </c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  <c r="BF27" s="137"/>
      <c r="BG27" s="137"/>
      <c r="BH27" s="137"/>
      <c r="BI27" s="137"/>
      <c r="BJ27" s="137"/>
      <c r="BK27" s="137"/>
      <c r="BL27" s="137"/>
      <c r="BM27" s="137"/>
      <c r="BN27" s="137"/>
      <c r="BO27" s="137"/>
      <c r="BP27" s="137"/>
      <c r="BQ27" s="137"/>
    </row>
    <row r="28" spans="1:69" s="138" customFormat="1" ht="99.95" customHeight="1">
      <c r="A28" s="50"/>
      <c r="B28" s="146" t="s">
        <v>44</v>
      </c>
      <c r="C28" s="154"/>
      <c r="D28" s="148"/>
      <c r="E28" s="149"/>
      <c r="F28" s="148"/>
      <c r="G28" s="163"/>
      <c r="H28" s="151"/>
      <c r="I28" s="152"/>
      <c r="J28" s="153"/>
      <c r="K28" s="150"/>
      <c r="L28" s="164"/>
      <c r="M28" s="154"/>
      <c r="N28" s="155"/>
      <c r="O28" s="156"/>
      <c r="P28" s="157"/>
      <c r="Q28" s="158"/>
      <c r="R28" s="159"/>
      <c r="S28" s="160"/>
      <c r="T28" s="160"/>
      <c r="U28" s="161"/>
      <c r="V28" s="148"/>
      <c r="W28" s="149"/>
      <c r="X28" s="162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</row>
    <row r="29" spans="1:69" s="138" customFormat="1" ht="99.95" customHeight="1">
      <c r="A29" s="50"/>
      <c r="B29" s="146" t="s">
        <v>42</v>
      </c>
      <c r="C29" s="147"/>
      <c r="D29" s="148"/>
      <c r="E29" s="149"/>
      <c r="F29" s="148"/>
      <c r="G29" s="163"/>
      <c r="H29" s="164"/>
      <c r="I29" s="165"/>
      <c r="J29" s="142"/>
      <c r="K29" s="163"/>
      <c r="L29" s="164"/>
      <c r="M29" s="154"/>
      <c r="N29" s="166"/>
      <c r="O29" s="167"/>
      <c r="P29" s="168"/>
      <c r="Q29" s="158"/>
      <c r="R29" s="159"/>
      <c r="S29" s="160"/>
      <c r="T29" s="160"/>
      <c r="U29" s="161"/>
      <c r="V29" s="148"/>
      <c r="W29" s="149"/>
      <c r="X29" s="162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</row>
    <row r="30" spans="1:69" s="138" customFormat="1" ht="99.95" customHeight="1">
      <c r="A30" s="50"/>
      <c r="B30" s="146" t="s">
        <v>45</v>
      </c>
      <c r="C30" s="147"/>
      <c r="D30" s="148"/>
      <c r="E30" s="149"/>
      <c r="F30" s="148"/>
      <c r="G30" s="163"/>
      <c r="H30" s="165"/>
      <c r="I30" s="165"/>
      <c r="J30" s="142"/>
      <c r="K30" s="169"/>
      <c r="L30" s="164"/>
      <c r="M30" s="154"/>
      <c r="N30" s="166"/>
      <c r="O30" s="167"/>
      <c r="P30" s="168"/>
      <c r="Q30" s="158"/>
      <c r="R30" s="159"/>
      <c r="S30" s="160"/>
      <c r="T30" s="160"/>
      <c r="U30" s="161"/>
      <c r="V30" s="148"/>
      <c r="W30" s="149"/>
      <c r="X30" s="162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</row>
    <row r="31" spans="1:69" s="138" customFormat="1" ht="99.95" customHeight="1">
      <c r="A31" s="50"/>
      <c r="B31" s="123">
        <v>1.5</v>
      </c>
      <c r="C31" s="139"/>
      <c r="D31" s="87"/>
      <c r="E31" s="139"/>
      <c r="F31" s="135">
        <f>IF(E31&gt;0,"Value adjustments and provisions are negative numbers",C31+E31)</f>
        <v>0</v>
      </c>
      <c r="G31" s="140"/>
      <c r="H31" s="141"/>
      <c r="I31" s="145"/>
      <c r="J31" s="143"/>
      <c r="K31" s="140"/>
      <c r="L31" s="141"/>
      <c r="M31" s="95">
        <f>IF(K31&gt;0,"Total outflows are negative numbers",F31+K31+L31)</f>
        <v>0</v>
      </c>
      <c r="N31" s="96"/>
      <c r="O31" s="92"/>
      <c r="P31" s="94"/>
      <c r="Q31" s="97">
        <f>+IF((I31+J31)=0,IF(O31&gt;0,"Financial collateral adjusted value is a negative number",M31+N31+O31),M31)</f>
        <v>0</v>
      </c>
      <c r="R31" s="93"/>
      <c r="S31" s="92"/>
      <c r="T31" s="92"/>
      <c r="U31" s="90"/>
      <c r="V31" s="88">
        <f t="shared" si="3"/>
        <v>0</v>
      </c>
      <c r="W31" s="144">
        <f>+V31*B31</f>
        <v>0</v>
      </c>
      <c r="X31" s="135">
        <f>+W31*0.08</f>
        <v>0</v>
      </c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</row>
    <row r="32" spans="1:69" s="138" customFormat="1" ht="99.95" customHeight="1">
      <c r="A32" s="50"/>
      <c r="B32" s="146" t="s">
        <v>44</v>
      </c>
      <c r="C32" s="147"/>
      <c r="D32" s="148"/>
      <c r="E32" s="149"/>
      <c r="F32" s="148"/>
      <c r="G32" s="163"/>
      <c r="H32" s="152"/>
      <c r="I32" s="152"/>
      <c r="J32" s="153"/>
      <c r="K32" s="174"/>
      <c r="L32" s="164"/>
      <c r="M32" s="154"/>
      <c r="N32" s="155"/>
      <c r="O32" s="156"/>
      <c r="P32" s="157"/>
      <c r="Q32" s="158"/>
      <c r="R32" s="159"/>
      <c r="S32" s="160"/>
      <c r="T32" s="160"/>
      <c r="U32" s="161"/>
      <c r="V32" s="148"/>
      <c r="W32" s="149"/>
      <c r="X32" s="162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</row>
    <row r="33" spans="1:69" s="138" customFormat="1" ht="99.95" customHeight="1">
      <c r="A33" s="50"/>
      <c r="B33" s="175">
        <v>2</v>
      </c>
      <c r="C33" s="139"/>
      <c r="D33" s="87"/>
      <c r="E33" s="139"/>
      <c r="F33" s="135">
        <f>IF(E33&gt;0,"Value adjustments and provisions are negative numbers",C33+E33)</f>
        <v>0</v>
      </c>
      <c r="G33" s="140"/>
      <c r="H33" s="141"/>
      <c r="I33" s="142"/>
      <c r="J33" s="143"/>
      <c r="K33" s="140"/>
      <c r="L33" s="141"/>
      <c r="M33" s="95">
        <f>IF(K33&gt;0,"Total outflows are negative numbers",F33+K33+L33)</f>
        <v>0</v>
      </c>
      <c r="N33" s="96"/>
      <c r="O33" s="92"/>
      <c r="P33" s="94"/>
      <c r="Q33" s="97">
        <f>+IF((I33+J33)=0,IF(O33&gt;0,"Financial collateral adjusted value is a negative number",M33+N33+O33),M33)</f>
        <v>0</v>
      </c>
      <c r="R33" s="93"/>
      <c r="S33" s="92"/>
      <c r="T33" s="92"/>
      <c r="U33" s="90"/>
      <c r="V33" s="88">
        <f t="shared" si="3"/>
        <v>0</v>
      </c>
      <c r="W33" s="144">
        <f>+V33*B33</f>
        <v>0</v>
      </c>
      <c r="X33" s="135">
        <f t="shared" si="4"/>
        <v>0</v>
      </c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  <c r="AP33" s="137"/>
      <c r="AQ33" s="137"/>
      <c r="AR33" s="137"/>
      <c r="AS33" s="137"/>
      <c r="AT33" s="137"/>
      <c r="AU33" s="137"/>
      <c r="AV33" s="137"/>
      <c r="AW33" s="137"/>
      <c r="AX33" s="137"/>
      <c r="AY33" s="137"/>
      <c r="AZ33" s="137"/>
      <c r="BA33" s="137"/>
      <c r="BB33" s="137"/>
      <c r="BC33" s="137"/>
      <c r="BD33" s="137"/>
      <c r="BE33" s="137"/>
      <c r="BF33" s="137"/>
      <c r="BG33" s="137"/>
      <c r="BH33" s="137"/>
      <c r="BI33" s="137"/>
      <c r="BJ33" s="137"/>
      <c r="BK33" s="137"/>
      <c r="BL33" s="137"/>
      <c r="BM33" s="137"/>
      <c r="BN33" s="137"/>
      <c r="BO33" s="137"/>
      <c r="BP33" s="137"/>
      <c r="BQ33" s="137"/>
    </row>
    <row r="34" spans="1:69" s="138" customFormat="1" ht="99.95" customHeight="1">
      <c r="A34" s="50"/>
      <c r="B34" s="176" t="s">
        <v>46</v>
      </c>
      <c r="C34" s="177"/>
      <c r="D34" s="178"/>
      <c r="E34" s="177"/>
      <c r="F34" s="179">
        <f>IF(E34&gt;0,"Value adjustments and provisions are negative numbers",C34+E34)</f>
        <v>0</v>
      </c>
      <c r="G34" s="180"/>
      <c r="H34" s="181"/>
      <c r="I34" s="182"/>
      <c r="J34" s="183"/>
      <c r="K34" s="180"/>
      <c r="L34" s="181"/>
      <c r="M34" s="184">
        <f>IF(K34&gt;0,"Total outflows are negative numbers",F34+K34+L34)</f>
        <v>0</v>
      </c>
      <c r="N34" s="185"/>
      <c r="O34" s="183"/>
      <c r="P34" s="186"/>
      <c r="Q34" s="114">
        <f>+IF((I34+J34)=0,IF(O34&gt;0,"Financial collateral adjusted value is a negative number",M34+N34+O34),M34)</f>
        <v>0</v>
      </c>
      <c r="R34" s="180"/>
      <c r="S34" s="183"/>
      <c r="T34" s="183"/>
      <c r="U34" s="181"/>
      <c r="V34" s="187">
        <f>+Q34-R34-(0.8*S34)-(0.5*T34)</f>
        <v>0</v>
      </c>
      <c r="W34" s="188"/>
      <c r="X34" s="189">
        <f t="shared" si="4"/>
        <v>0</v>
      </c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</row>
    <row r="35" spans="1:69" ht="13.5" customHeight="1">
      <c r="B35" s="190"/>
      <c r="C35" s="191"/>
      <c r="D35" s="191"/>
      <c r="E35" s="191"/>
      <c r="F35" s="191"/>
      <c r="G35" s="191"/>
      <c r="H35" s="19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69" ht="41.25" customHeight="1">
      <c r="B36" s="408" t="s">
        <v>47</v>
      </c>
      <c r="C36" s="408"/>
      <c r="D36" s="408"/>
      <c r="E36" s="408"/>
      <c r="F36" s="408"/>
      <c r="G36" s="408"/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</row>
    <row r="37" spans="1:69">
      <c r="B37" s="192"/>
      <c r="C37" s="14"/>
      <c r="D37" s="14"/>
      <c r="E37" s="14"/>
      <c r="F37" s="14"/>
      <c r="G37" s="14"/>
      <c r="H37" s="14"/>
    </row>
    <row r="38" spans="1:69">
      <c r="B38" s="192"/>
      <c r="C38" s="14"/>
      <c r="D38" s="14"/>
      <c r="E38" s="14"/>
      <c r="F38" s="14"/>
      <c r="G38" s="14"/>
      <c r="H38" s="14"/>
    </row>
    <row r="83" spans="14:16">
      <c r="N83" s="193"/>
      <c r="O83" s="193"/>
      <c r="P83" s="193"/>
    </row>
    <row r="84" spans="14:16">
      <c r="N84" s="193"/>
      <c r="O84" s="193"/>
      <c r="P84" s="193"/>
    </row>
    <row r="85" spans="14:16" ht="87.75">
      <c r="N85" s="193"/>
      <c r="O85" s="194" t="s">
        <v>48</v>
      </c>
      <c r="P85" s="193"/>
    </row>
    <row r="86" spans="14:16" ht="87.75">
      <c r="N86" s="193"/>
      <c r="O86" s="194" t="s">
        <v>49</v>
      </c>
      <c r="P86" s="193"/>
    </row>
  </sheetData>
  <mergeCells count="35">
    <mergeCell ref="C3:D3"/>
    <mergeCell ref="L3:N3"/>
    <mergeCell ref="C5:D5"/>
    <mergeCell ref="E5:E8"/>
    <mergeCell ref="F5:F8"/>
    <mergeCell ref="G5:L5"/>
    <mergeCell ref="M5:M8"/>
    <mergeCell ref="N5:P5"/>
    <mergeCell ref="O6:O8"/>
    <mergeCell ref="P7:P8"/>
    <mergeCell ref="K7:K8"/>
    <mergeCell ref="L7:L8"/>
    <mergeCell ref="S6:S8"/>
    <mergeCell ref="T6:T8"/>
    <mergeCell ref="U6:U8"/>
    <mergeCell ref="G7:G8"/>
    <mergeCell ref="H7:H8"/>
    <mergeCell ref="I7:I8"/>
    <mergeCell ref="J7:J8"/>
    <mergeCell ref="Z14:AD15"/>
    <mergeCell ref="B36:X36"/>
    <mergeCell ref="Q5:Q8"/>
    <mergeCell ref="R5:U5"/>
    <mergeCell ref="B11:F11"/>
    <mergeCell ref="AB12:AD12"/>
    <mergeCell ref="AB13:AD13"/>
    <mergeCell ref="V5:V8"/>
    <mergeCell ref="W5:W8"/>
    <mergeCell ref="X5:X8"/>
    <mergeCell ref="D6:D8"/>
    <mergeCell ref="G6:H6"/>
    <mergeCell ref="I6:J6"/>
    <mergeCell ref="K6:L6"/>
    <mergeCell ref="N6:N8"/>
    <mergeCell ref="R6:R8"/>
  </mergeCells>
  <conditionalFormatting sqref="B26:B27 B31 B11:B22 B33:B34">
    <cfRule type="cellIs" dxfId="1" priority="1" stopIfTrue="1" operator="equal">
      <formula>#REF!</formula>
    </cfRule>
  </conditionalFormatting>
  <printOptions horizontalCentered="1" verticalCentered="1"/>
  <pageMargins left="0.55118110236220474" right="0.35433070866141736" top="0.39370078740157483" bottom="0.39370078740157483" header="0.51181102362204722" footer="0.51181102362204722"/>
  <pageSetup paperSize="9" scale="1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2">
    <tabColor indexed="48"/>
  </sheetPr>
  <dimension ref="A2:BQ86"/>
  <sheetViews>
    <sheetView zoomScale="30" zoomScaleNormal="30" workbookViewId="0">
      <pane xSplit="2" topLeftCell="C1" activePane="topRight" state="frozen"/>
      <selection activeCell="B5" sqref="B5:O7"/>
      <selection pane="topRight" activeCell="H14" sqref="H14"/>
    </sheetView>
  </sheetViews>
  <sheetFormatPr defaultColWidth="11.42578125" defaultRowHeight="27"/>
  <cols>
    <col min="1" max="1" width="11.42578125" style="196" customWidth="1"/>
    <col min="2" max="2" width="83.140625" style="382" customWidth="1"/>
    <col min="3" max="6" width="32.7109375" style="208" customWidth="1"/>
    <col min="7" max="8" width="32.5703125" style="208" customWidth="1"/>
    <col min="9" max="24" width="32.5703125" style="215" customWidth="1"/>
    <col min="25" max="69" width="11.42578125" style="217" customWidth="1"/>
    <col min="70" max="256" width="11.42578125" style="215"/>
    <col min="257" max="257" width="11.42578125" style="215" customWidth="1"/>
    <col min="258" max="258" width="83.140625" style="215" customWidth="1"/>
    <col min="259" max="262" width="32.7109375" style="215" customWidth="1"/>
    <col min="263" max="280" width="32.5703125" style="215" customWidth="1"/>
    <col min="281" max="325" width="11.42578125" style="215" customWidth="1"/>
    <col min="326" max="512" width="11.42578125" style="215"/>
    <col min="513" max="513" width="11.42578125" style="215" customWidth="1"/>
    <col min="514" max="514" width="83.140625" style="215" customWidth="1"/>
    <col min="515" max="518" width="32.7109375" style="215" customWidth="1"/>
    <col min="519" max="536" width="32.5703125" style="215" customWidth="1"/>
    <col min="537" max="581" width="11.42578125" style="215" customWidth="1"/>
    <col min="582" max="768" width="11.42578125" style="215"/>
    <col min="769" max="769" width="11.42578125" style="215" customWidth="1"/>
    <col min="770" max="770" width="83.140625" style="215" customWidth="1"/>
    <col min="771" max="774" width="32.7109375" style="215" customWidth="1"/>
    <col min="775" max="792" width="32.5703125" style="215" customWidth="1"/>
    <col min="793" max="837" width="11.42578125" style="215" customWidth="1"/>
    <col min="838" max="1024" width="11.42578125" style="215"/>
    <col min="1025" max="1025" width="11.42578125" style="215" customWidth="1"/>
    <col min="1026" max="1026" width="83.140625" style="215" customWidth="1"/>
    <col min="1027" max="1030" width="32.7109375" style="215" customWidth="1"/>
    <col min="1031" max="1048" width="32.5703125" style="215" customWidth="1"/>
    <col min="1049" max="1093" width="11.42578125" style="215" customWidth="1"/>
    <col min="1094" max="1280" width="11.42578125" style="215"/>
    <col min="1281" max="1281" width="11.42578125" style="215" customWidth="1"/>
    <col min="1282" max="1282" width="83.140625" style="215" customWidth="1"/>
    <col min="1283" max="1286" width="32.7109375" style="215" customWidth="1"/>
    <col min="1287" max="1304" width="32.5703125" style="215" customWidth="1"/>
    <col min="1305" max="1349" width="11.42578125" style="215" customWidth="1"/>
    <col min="1350" max="1536" width="11.42578125" style="215"/>
    <col min="1537" max="1537" width="11.42578125" style="215" customWidth="1"/>
    <col min="1538" max="1538" width="83.140625" style="215" customWidth="1"/>
    <col min="1539" max="1542" width="32.7109375" style="215" customWidth="1"/>
    <col min="1543" max="1560" width="32.5703125" style="215" customWidth="1"/>
    <col min="1561" max="1605" width="11.42578125" style="215" customWidth="1"/>
    <col min="1606" max="1792" width="11.42578125" style="215"/>
    <col min="1793" max="1793" width="11.42578125" style="215" customWidth="1"/>
    <col min="1794" max="1794" width="83.140625" style="215" customWidth="1"/>
    <col min="1795" max="1798" width="32.7109375" style="215" customWidth="1"/>
    <col min="1799" max="1816" width="32.5703125" style="215" customWidth="1"/>
    <col min="1817" max="1861" width="11.42578125" style="215" customWidth="1"/>
    <col min="1862" max="2048" width="11.42578125" style="215"/>
    <col min="2049" max="2049" width="11.42578125" style="215" customWidth="1"/>
    <col min="2050" max="2050" width="83.140625" style="215" customWidth="1"/>
    <col min="2051" max="2054" width="32.7109375" style="215" customWidth="1"/>
    <col min="2055" max="2072" width="32.5703125" style="215" customWidth="1"/>
    <col min="2073" max="2117" width="11.42578125" style="215" customWidth="1"/>
    <col min="2118" max="2304" width="11.42578125" style="215"/>
    <col min="2305" max="2305" width="11.42578125" style="215" customWidth="1"/>
    <col min="2306" max="2306" width="83.140625" style="215" customWidth="1"/>
    <col min="2307" max="2310" width="32.7109375" style="215" customWidth="1"/>
    <col min="2311" max="2328" width="32.5703125" style="215" customWidth="1"/>
    <col min="2329" max="2373" width="11.42578125" style="215" customWidth="1"/>
    <col min="2374" max="2560" width="11.42578125" style="215"/>
    <col min="2561" max="2561" width="11.42578125" style="215" customWidth="1"/>
    <col min="2562" max="2562" width="83.140625" style="215" customWidth="1"/>
    <col min="2563" max="2566" width="32.7109375" style="215" customWidth="1"/>
    <col min="2567" max="2584" width="32.5703125" style="215" customWidth="1"/>
    <col min="2585" max="2629" width="11.42578125" style="215" customWidth="1"/>
    <col min="2630" max="2816" width="11.42578125" style="215"/>
    <col min="2817" max="2817" width="11.42578125" style="215" customWidth="1"/>
    <col min="2818" max="2818" width="83.140625" style="215" customWidth="1"/>
    <col min="2819" max="2822" width="32.7109375" style="215" customWidth="1"/>
    <col min="2823" max="2840" width="32.5703125" style="215" customWidth="1"/>
    <col min="2841" max="2885" width="11.42578125" style="215" customWidth="1"/>
    <col min="2886" max="3072" width="11.42578125" style="215"/>
    <col min="3073" max="3073" width="11.42578125" style="215" customWidth="1"/>
    <col min="3074" max="3074" width="83.140625" style="215" customWidth="1"/>
    <col min="3075" max="3078" width="32.7109375" style="215" customWidth="1"/>
    <col min="3079" max="3096" width="32.5703125" style="215" customWidth="1"/>
    <col min="3097" max="3141" width="11.42578125" style="215" customWidth="1"/>
    <col min="3142" max="3328" width="11.42578125" style="215"/>
    <col min="3329" max="3329" width="11.42578125" style="215" customWidth="1"/>
    <col min="3330" max="3330" width="83.140625" style="215" customWidth="1"/>
    <col min="3331" max="3334" width="32.7109375" style="215" customWidth="1"/>
    <col min="3335" max="3352" width="32.5703125" style="215" customWidth="1"/>
    <col min="3353" max="3397" width="11.42578125" style="215" customWidth="1"/>
    <col min="3398" max="3584" width="11.42578125" style="215"/>
    <col min="3585" max="3585" width="11.42578125" style="215" customWidth="1"/>
    <col min="3586" max="3586" width="83.140625" style="215" customWidth="1"/>
    <col min="3587" max="3590" width="32.7109375" style="215" customWidth="1"/>
    <col min="3591" max="3608" width="32.5703125" style="215" customWidth="1"/>
    <col min="3609" max="3653" width="11.42578125" style="215" customWidth="1"/>
    <col min="3654" max="3840" width="11.42578125" style="215"/>
    <col min="3841" max="3841" width="11.42578125" style="215" customWidth="1"/>
    <col min="3842" max="3842" width="83.140625" style="215" customWidth="1"/>
    <col min="3843" max="3846" width="32.7109375" style="215" customWidth="1"/>
    <col min="3847" max="3864" width="32.5703125" style="215" customWidth="1"/>
    <col min="3865" max="3909" width="11.42578125" style="215" customWidth="1"/>
    <col min="3910" max="4096" width="11.42578125" style="215"/>
    <col min="4097" max="4097" width="11.42578125" style="215" customWidth="1"/>
    <col min="4098" max="4098" width="83.140625" style="215" customWidth="1"/>
    <col min="4099" max="4102" width="32.7109375" style="215" customWidth="1"/>
    <col min="4103" max="4120" width="32.5703125" style="215" customWidth="1"/>
    <col min="4121" max="4165" width="11.42578125" style="215" customWidth="1"/>
    <col min="4166" max="4352" width="11.42578125" style="215"/>
    <col min="4353" max="4353" width="11.42578125" style="215" customWidth="1"/>
    <col min="4354" max="4354" width="83.140625" style="215" customWidth="1"/>
    <col min="4355" max="4358" width="32.7109375" style="215" customWidth="1"/>
    <col min="4359" max="4376" width="32.5703125" style="215" customWidth="1"/>
    <col min="4377" max="4421" width="11.42578125" style="215" customWidth="1"/>
    <col min="4422" max="4608" width="11.42578125" style="215"/>
    <col min="4609" max="4609" width="11.42578125" style="215" customWidth="1"/>
    <col min="4610" max="4610" width="83.140625" style="215" customWidth="1"/>
    <col min="4611" max="4614" width="32.7109375" style="215" customWidth="1"/>
    <col min="4615" max="4632" width="32.5703125" style="215" customWidth="1"/>
    <col min="4633" max="4677" width="11.42578125" style="215" customWidth="1"/>
    <col min="4678" max="4864" width="11.42578125" style="215"/>
    <col min="4865" max="4865" width="11.42578125" style="215" customWidth="1"/>
    <col min="4866" max="4866" width="83.140625" style="215" customWidth="1"/>
    <col min="4867" max="4870" width="32.7109375" style="215" customWidth="1"/>
    <col min="4871" max="4888" width="32.5703125" style="215" customWidth="1"/>
    <col min="4889" max="4933" width="11.42578125" style="215" customWidth="1"/>
    <col min="4934" max="5120" width="11.42578125" style="215"/>
    <col min="5121" max="5121" width="11.42578125" style="215" customWidth="1"/>
    <col min="5122" max="5122" width="83.140625" style="215" customWidth="1"/>
    <col min="5123" max="5126" width="32.7109375" style="215" customWidth="1"/>
    <col min="5127" max="5144" width="32.5703125" style="215" customWidth="1"/>
    <col min="5145" max="5189" width="11.42578125" style="215" customWidth="1"/>
    <col min="5190" max="5376" width="11.42578125" style="215"/>
    <col min="5377" max="5377" width="11.42578125" style="215" customWidth="1"/>
    <col min="5378" max="5378" width="83.140625" style="215" customWidth="1"/>
    <col min="5379" max="5382" width="32.7109375" style="215" customWidth="1"/>
    <col min="5383" max="5400" width="32.5703125" style="215" customWidth="1"/>
    <col min="5401" max="5445" width="11.42578125" style="215" customWidth="1"/>
    <col min="5446" max="5632" width="11.42578125" style="215"/>
    <col min="5633" max="5633" width="11.42578125" style="215" customWidth="1"/>
    <col min="5634" max="5634" width="83.140625" style="215" customWidth="1"/>
    <col min="5635" max="5638" width="32.7109375" style="215" customWidth="1"/>
    <col min="5639" max="5656" width="32.5703125" style="215" customWidth="1"/>
    <col min="5657" max="5701" width="11.42578125" style="215" customWidth="1"/>
    <col min="5702" max="5888" width="11.42578125" style="215"/>
    <col min="5889" max="5889" width="11.42578125" style="215" customWidth="1"/>
    <col min="5890" max="5890" width="83.140625" style="215" customWidth="1"/>
    <col min="5891" max="5894" width="32.7109375" style="215" customWidth="1"/>
    <col min="5895" max="5912" width="32.5703125" style="215" customWidth="1"/>
    <col min="5913" max="5957" width="11.42578125" style="215" customWidth="1"/>
    <col min="5958" max="6144" width="11.42578125" style="215"/>
    <col min="6145" max="6145" width="11.42578125" style="215" customWidth="1"/>
    <col min="6146" max="6146" width="83.140625" style="215" customWidth="1"/>
    <col min="6147" max="6150" width="32.7109375" style="215" customWidth="1"/>
    <col min="6151" max="6168" width="32.5703125" style="215" customWidth="1"/>
    <col min="6169" max="6213" width="11.42578125" style="215" customWidth="1"/>
    <col min="6214" max="6400" width="11.42578125" style="215"/>
    <col min="6401" max="6401" width="11.42578125" style="215" customWidth="1"/>
    <col min="6402" max="6402" width="83.140625" style="215" customWidth="1"/>
    <col min="6403" max="6406" width="32.7109375" style="215" customWidth="1"/>
    <col min="6407" max="6424" width="32.5703125" style="215" customWidth="1"/>
    <col min="6425" max="6469" width="11.42578125" style="215" customWidth="1"/>
    <col min="6470" max="6656" width="11.42578125" style="215"/>
    <col min="6657" max="6657" width="11.42578125" style="215" customWidth="1"/>
    <col min="6658" max="6658" width="83.140625" style="215" customWidth="1"/>
    <col min="6659" max="6662" width="32.7109375" style="215" customWidth="1"/>
    <col min="6663" max="6680" width="32.5703125" style="215" customWidth="1"/>
    <col min="6681" max="6725" width="11.42578125" style="215" customWidth="1"/>
    <col min="6726" max="6912" width="11.42578125" style="215"/>
    <col min="6913" max="6913" width="11.42578125" style="215" customWidth="1"/>
    <col min="6914" max="6914" width="83.140625" style="215" customWidth="1"/>
    <col min="6915" max="6918" width="32.7109375" style="215" customWidth="1"/>
    <col min="6919" max="6936" width="32.5703125" style="215" customWidth="1"/>
    <col min="6937" max="6981" width="11.42578125" style="215" customWidth="1"/>
    <col min="6982" max="7168" width="11.42578125" style="215"/>
    <col min="7169" max="7169" width="11.42578125" style="215" customWidth="1"/>
    <col min="7170" max="7170" width="83.140625" style="215" customWidth="1"/>
    <col min="7171" max="7174" width="32.7109375" style="215" customWidth="1"/>
    <col min="7175" max="7192" width="32.5703125" style="215" customWidth="1"/>
    <col min="7193" max="7237" width="11.42578125" style="215" customWidth="1"/>
    <col min="7238" max="7424" width="11.42578125" style="215"/>
    <col min="7425" max="7425" width="11.42578125" style="215" customWidth="1"/>
    <col min="7426" max="7426" width="83.140625" style="215" customWidth="1"/>
    <col min="7427" max="7430" width="32.7109375" style="215" customWidth="1"/>
    <col min="7431" max="7448" width="32.5703125" style="215" customWidth="1"/>
    <col min="7449" max="7493" width="11.42578125" style="215" customWidth="1"/>
    <col min="7494" max="7680" width="11.42578125" style="215"/>
    <col min="7681" max="7681" width="11.42578125" style="215" customWidth="1"/>
    <col min="7682" max="7682" width="83.140625" style="215" customWidth="1"/>
    <col min="7683" max="7686" width="32.7109375" style="215" customWidth="1"/>
    <col min="7687" max="7704" width="32.5703125" style="215" customWidth="1"/>
    <col min="7705" max="7749" width="11.42578125" style="215" customWidth="1"/>
    <col min="7750" max="7936" width="11.42578125" style="215"/>
    <col min="7937" max="7937" width="11.42578125" style="215" customWidth="1"/>
    <col min="7938" max="7938" width="83.140625" style="215" customWidth="1"/>
    <col min="7939" max="7942" width="32.7109375" style="215" customWidth="1"/>
    <col min="7943" max="7960" width="32.5703125" style="215" customWidth="1"/>
    <col min="7961" max="8005" width="11.42578125" style="215" customWidth="1"/>
    <col min="8006" max="8192" width="11.42578125" style="215"/>
    <col min="8193" max="8193" width="11.42578125" style="215" customWidth="1"/>
    <col min="8194" max="8194" width="83.140625" style="215" customWidth="1"/>
    <col min="8195" max="8198" width="32.7109375" style="215" customWidth="1"/>
    <col min="8199" max="8216" width="32.5703125" style="215" customWidth="1"/>
    <col min="8217" max="8261" width="11.42578125" style="215" customWidth="1"/>
    <col min="8262" max="8448" width="11.42578125" style="215"/>
    <col min="8449" max="8449" width="11.42578125" style="215" customWidth="1"/>
    <col min="8450" max="8450" width="83.140625" style="215" customWidth="1"/>
    <col min="8451" max="8454" width="32.7109375" style="215" customWidth="1"/>
    <col min="8455" max="8472" width="32.5703125" style="215" customWidth="1"/>
    <col min="8473" max="8517" width="11.42578125" style="215" customWidth="1"/>
    <col min="8518" max="8704" width="11.42578125" style="215"/>
    <col min="8705" max="8705" width="11.42578125" style="215" customWidth="1"/>
    <col min="8706" max="8706" width="83.140625" style="215" customWidth="1"/>
    <col min="8707" max="8710" width="32.7109375" style="215" customWidth="1"/>
    <col min="8711" max="8728" width="32.5703125" style="215" customWidth="1"/>
    <col min="8729" max="8773" width="11.42578125" style="215" customWidth="1"/>
    <col min="8774" max="8960" width="11.42578125" style="215"/>
    <col min="8961" max="8961" width="11.42578125" style="215" customWidth="1"/>
    <col min="8962" max="8962" width="83.140625" style="215" customWidth="1"/>
    <col min="8963" max="8966" width="32.7109375" style="215" customWidth="1"/>
    <col min="8967" max="8984" width="32.5703125" style="215" customWidth="1"/>
    <col min="8985" max="9029" width="11.42578125" style="215" customWidth="1"/>
    <col min="9030" max="9216" width="11.42578125" style="215"/>
    <col min="9217" max="9217" width="11.42578125" style="215" customWidth="1"/>
    <col min="9218" max="9218" width="83.140625" style="215" customWidth="1"/>
    <col min="9219" max="9222" width="32.7109375" style="215" customWidth="1"/>
    <col min="9223" max="9240" width="32.5703125" style="215" customWidth="1"/>
    <col min="9241" max="9285" width="11.42578125" style="215" customWidth="1"/>
    <col min="9286" max="9472" width="11.42578125" style="215"/>
    <col min="9473" max="9473" width="11.42578125" style="215" customWidth="1"/>
    <col min="9474" max="9474" width="83.140625" style="215" customWidth="1"/>
    <col min="9475" max="9478" width="32.7109375" style="215" customWidth="1"/>
    <col min="9479" max="9496" width="32.5703125" style="215" customWidth="1"/>
    <col min="9497" max="9541" width="11.42578125" style="215" customWidth="1"/>
    <col min="9542" max="9728" width="11.42578125" style="215"/>
    <col min="9729" max="9729" width="11.42578125" style="215" customWidth="1"/>
    <col min="9730" max="9730" width="83.140625" style="215" customWidth="1"/>
    <col min="9731" max="9734" width="32.7109375" style="215" customWidth="1"/>
    <col min="9735" max="9752" width="32.5703125" style="215" customWidth="1"/>
    <col min="9753" max="9797" width="11.42578125" style="215" customWidth="1"/>
    <col min="9798" max="9984" width="11.42578125" style="215"/>
    <col min="9985" max="9985" width="11.42578125" style="215" customWidth="1"/>
    <col min="9986" max="9986" width="83.140625" style="215" customWidth="1"/>
    <col min="9987" max="9990" width="32.7109375" style="215" customWidth="1"/>
    <col min="9991" max="10008" width="32.5703125" style="215" customWidth="1"/>
    <col min="10009" max="10053" width="11.42578125" style="215" customWidth="1"/>
    <col min="10054" max="10240" width="11.42578125" style="215"/>
    <col min="10241" max="10241" width="11.42578125" style="215" customWidth="1"/>
    <col min="10242" max="10242" width="83.140625" style="215" customWidth="1"/>
    <col min="10243" max="10246" width="32.7109375" style="215" customWidth="1"/>
    <col min="10247" max="10264" width="32.5703125" style="215" customWidth="1"/>
    <col min="10265" max="10309" width="11.42578125" style="215" customWidth="1"/>
    <col min="10310" max="10496" width="11.42578125" style="215"/>
    <col min="10497" max="10497" width="11.42578125" style="215" customWidth="1"/>
    <col min="10498" max="10498" width="83.140625" style="215" customWidth="1"/>
    <col min="10499" max="10502" width="32.7109375" style="215" customWidth="1"/>
    <col min="10503" max="10520" width="32.5703125" style="215" customWidth="1"/>
    <col min="10521" max="10565" width="11.42578125" style="215" customWidth="1"/>
    <col min="10566" max="10752" width="11.42578125" style="215"/>
    <col min="10753" max="10753" width="11.42578125" style="215" customWidth="1"/>
    <col min="10754" max="10754" width="83.140625" style="215" customWidth="1"/>
    <col min="10755" max="10758" width="32.7109375" style="215" customWidth="1"/>
    <col min="10759" max="10776" width="32.5703125" style="215" customWidth="1"/>
    <col min="10777" max="10821" width="11.42578125" style="215" customWidth="1"/>
    <col min="10822" max="11008" width="11.42578125" style="215"/>
    <col min="11009" max="11009" width="11.42578125" style="215" customWidth="1"/>
    <col min="11010" max="11010" width="83.140625" style="215" customWidth="1"/>
    <col min="11011" max="11014" width="32.7109375" style="215" customWidth="1"/>
    <col min="11015" max="11032" width="32.5703125" style="215" customWidth="1"/>
    <col min="11033" max="11077" width="11.42578125" style="215" customWidth="1"/>
    <col min="11078" max="11264" width="11.42578125" style="215"/>
    <col min="11265" max="11265" width="11.42578125" style="215" customWidth="1"/>
    <col min="11266" max="11266" width="83.140625" style="215" customWidth="1"/>
    <col min="11267" max="11270" width="32.7109375" style="215" customWidth="1"/>
    <col min="11271" max="11288" width="32.5703125" style="215" customWidth="1"/>
    <col min="11289" max="11333" width="11.42578125" style="215" customWidth="1"/>
    <col min="11334" max="11520" width="11.42578125" style="215"/>
    <col min="11521" max="11521" width="11.42578125" style="215" customWidth="1"/>
    <col min="11522" max="11522" width="83.140625" style="215" customWidth="1"/>
    <col min="11523" max="11526" width="32.7109375" style="215" customWidth="1"/>
    <col min="11527" max="11544" width="32.5703125" style="215" customWidth="1"/>
    <col min="11545" max="11589" width="11.42578125" style="215" customWidth="1"/>
    <col min="11590" max="11776" width="11.42578125" style="215"/>
    <col min="11777" max="11777" width="11.42578125" style="215" customWidth="1"/>
    <col min="11778" max="11778" width="83.140625" style="215" customWidth="1"/>
    <col min="11779" max="11782" width="32.7109375" style="215" customWidth="1"/>
    <col min="11783" max="11800" width="32.5703125" style="215" customWidth="1"/>
    <col min="11801" max="11845" width="11.42578125" style="215" customWidth="1"/>
    <col min="11846" max="12032" width="11.42578125" style="215"/>
    <col min="12033" max="12033" width="11.42578125" style="215" customWidth="1"/>
    <col min="12034" max="12034" width="83.140625" style="215" customWidth="1"/>
    <col min="12035" max="12038" width="32.7109375" style="215" customWidth="1"/>
    <col min="12039" max="12056" width="32.5703125" style="215" customWidth="1"/>
    <col min="12057" max="12101" width="11.42578125" style="215" customWidth="1"/>
    <col min="12102" max="12288" width="11.42578125" style="215"/>
    <col min="12289" max="12289" width="11.42578125" style="215" customWidth="1"/>
    <col min="12290" max="12290" width="83.140625" style="215" customWidth="1"/>
    <col min="12291" max="12294" width="32.7109375" style="215" customWidth="1"/>
    <col min="12295" max="12312" width="32.5703125" style="215" customWidth="1"/>
    <col min="12313" max="12357" width="11.42578125" style="215" customWidth="1"/>
    <col min="12358" max="12544" width="11.42578125" style="215"/>
    <col min="12545" max="12545" width="11.42578125" style="215" customWidth="1"/>
    <col min="12546" max="12546" width="83.140625" style="215" customWidth="1"/>
    <col min="12547" max="12550" width="32.7109375" style="215" customWidth="1"/>
    <col min="12551" max="12568" width="32.5703125" style="215" customWidth="1"/>
    <col min="12569" max="12613" width="11.42578125" style="215" customWidth="1"/>
    <col min="12614" max="12800" width="11.42578125" style="215"/>
    <col min="12801" max="12801" width="11.42578125" style="215" customWidth="1"/>
    <col min="12802" max="12802" width="83.140625" style="215" customWidth="1"/>
    <col min="12803" max="12806" width="32.7109375" style="215" customWidth="1"/>
    <col min="12807" max="12824" width="32.5703125" style="215" customWidth="1"/>
    <col min="12825" max="12869" width="11.42578125" style="215" customWidth="1"/>
    <col min="12870" max="13056" width="11.42578125" style="215"/>
    <col min="13057" max="13057" width="11.42578125" style="215" customWidth="1"/>
    <col min="13058" max="13058" width="83.140625" style="215" customWidth="1"/>
    <col min="13059" max="13062" width="32.7109375" style="215" customWidth="1"/>
    <col min="13063" max="13080" width="32.5703125" style="215" customWidth="1"/>
    <col min="13081" max="13125" width="11.42578125" style="215" customWidth="1"/>
    <col min="13126" max="13312" width="11.42578125" style="215"/>
    <col min="13313" max="13313" width="11.42578125" style="215" customWidth="1"/>
    <col min="13314" max="13314" width="83.140625" style="215" customWidth="1"/>
    <col min="13315" max="13318" width="32.7109375" style="215" customWidth="1"/>
    <col min="13319" max="13336" width="32.5703125" style="215" customWidth="1"/>
    <col min="13337" max="13381" width="11.42578125" style="215" customWidth="1"/>
    <col min="13382" max="13568" width="11.42578125" style="215"/>
    <col min="13569" max="13569" width="11.42578125" style="215" customWidth="1"/>
    <col min="13570" max="13570" width="83.140625" style="215" customWidth="1"/>
    <col min="13571" max="13574" width="32.7109375" style="215" customWidth="1"/>
    <col min="13575" max="13592" width="32.5703125" style="215" customWidth="1"/>
    <col min="13593" max="13637" width="11.42578125" style="215" customWidth="1"/>
    <col min="13638" max="13824" width="11.42578125" style="215"/>
    <col min="13825" max="13825" width="11.42578125" style="215" customWidth="1"/>
    <col min="13826" max="13826" width="83.140625" style="215" customWidth="1"/>
    <col min="13827" max="13830" width="32.7109375" style="215" customWidth="1"/>
    <col min="13831" max="13848" width="32.5703125" style="215" customWidth="1"/>
    <col min="13849" max="13893" width="11.42578125" style="215" customWidth="1"/>
    <col min="13894" max="14080" width="11.42578125" style="215"/>
    <col min="14081" max="14081" width="11.42578125" style="215" customWidth="1"/>
    <col min="14082" max="14082" width="83.140625" style="215" customWidth="1"/>
    <col min="14083" max="14086" width="32.7109375" style="215" customWidth="1"/>
    <col min="14087" max="14104" width="32.5703125" style="215" customWidth="1"/>
    <col min="14105" max="14149" width="11.42578125" style="215" customWidth="1"/>
    <col min="14150" max="14336" width="11.42578125" style="215"/>
    <col min="14337" max="14337" width="11.42578125" style="215" customWidth="1"/>
    <col min="14338" max="14338" width="83.140625" style="215" customWidth="1"/>
    <col min="14339" max="14342" width="32.7109375" style="215" customWidth="1"/>
    <col min="14343" max="14360" width="32.5703125" style="215" customWidth="1"/>
    <col min="14361" max="14405" width="11.42578125" style="215" customWidth="1"/>
    <col min="14406" max="14592" width="11.42578125" style="215"/>
    <col min="14593" max="14593" width="11.42578125" style="215" customWidth="1"/>
    <col min="14594" max="14594" width="83.140625" style="215" customWidth="1"/>
    <col min="14595" max="14598" width="32.7109375" style="215" customWidth="1"/>
    <col min="14599" max="14616" width="32.5703125" style="215" customWidth="1"/>
    <col min="14617" max="14661" width="11.42578125" style="215" customWidth="1"/>
    <col min="14662" max="14848" width="11.42578125" style="215"/>
    <col min="14849" max="14849" width="11.42578125" style="215" customWidth="1"/>
    <col min="14850" max="14850" width="83.140625" style="215" customWidth="1"/>
    <col min="14851" max="14854" width="32.7109375" style="215" customWidth="1"/>
    <col min="14855" max="14872" width="32.5703125" style="215" customWidth="1"/>
    <col min="14873" max="14917" width="11.42578125" style="215" customWidth="1"/>
    <col min="14918" max="15104" width="11.42578125" style="215"/>
    <col min="15105" max="15105" width="11.42578125" style="215" customWidth="1"/>
    <col min="15106" max="15106" width="83.140625" style="215" customWidth="1"/>
    <col min="15107" max="15110" width="32.7109375" style="215" customWidth="1"/>
    <col min="15111" max="15128" width="32.5703125" style="215" customWidth="1"/>
    <col min="15129" max="15173" width="11.42578125" style="215" customWidth="1"/>
    <col min="15174" max="15360" width="11.42578125" style="215"/>
    <col min="15361" max="15361" width="11.42578125" style="215" customWidth="1"/>
    <col min="15362" max="15362" width="83.140625" style="215" customWidth="1"/>
    <col min="15363" max="15366" width="32.7109375" style="215" customWidth="1"/>
    <col min="15367" max="15384" width="32.5703125" style="215" customWidth="1"/>
    <col min="15385" max="15429" width="11.42578125" style="215" customWidth="1"/>
    <col min="15430" max="15616" width="11.42578125" style="215"/>
    <col min="15617" max="15617" width="11.42578125" style="215" customWidth="1"/>
    <col min="15618" max="15618" width="83.140625" style="215" customWidth="1"/>
    <col min="15619" max="15622" width="32.7109375" style="215" customWidth="1"/>
    <col min="15623" max="15640" width="32.5703125" style="215" customWidth="1"/>
    <col min="15641" max="15685" width="11.42578125" style="215" customWidth="1"/>
    <col min="15686" max="15872" width="11.42578125" style="215"/>
    <col min="15873" max="15873" width="11.42578125" style="215" customWidth="1"/>
    <col min="15874" max="15874" width="83.140625" style="215" customWidth="1"/>
    <col min="15875" max="15878" width="32.7109375" style="215" customWidth="1"/>
    <col min="15879" max="15896" width="32.5703125" style="215" customWidth="1"/>
    <col min="15897" max="15941" width="11.42578125" style="215" customWidth="1"/>
    <col min="15942" max="16128" width="11.42578125" style="215"/>
    <col min="16129" max="16129" width="11.42578125" style="215" customWidth="1"/>
    <col min="16130" max="16130" width="83.140625" style="215" customWidth="1"/>
    <col min="16131" max="16134" width="32.7109375" style="215" customWidth="1"/>
    <col min="16135" max="16152" width="32.5703125" style="215" customWidth="1"/>
    <col min="16153" max="16197" width="11.42578125" style="215" customWidth="1"/>
    <col min="16198" max="16384" width="11.42578125" style="215"/>
  </cols>
  <sheetData>
    <row r="2" spans="1:69" s="206" customFormat="1" ht="96" customHeight="1">
      <c r="A2" s="196"/>
      <c r="B2" s="197" t="s">
        <v>0</v>
      </c>
      <c r="C2" s="198" t="s">
        <v>1</v>
      </c>
      <c r="D2" s="198"/>
      <c r="E2" s="199"/>
      <c r="F2" s="199"/>
      <c r="G2" s="199"/>
      <c r="H2" s="199"/>
      <c r="I2" s="199"/>
      <c r="J2" s="200"/>
      <c r="K2" s="201"/>
      <c r="L2" s="200"/>
      <c r="M2" s="200"/>
      <c r="N2" s="200"/>
      <c r="O2" s="200"/>
      <c r="P2" s="200"/>
      <c r="Q2" s="200"/>
      <c r="R2" s="200"/>
      <c r="S2" s="202"/>
      <c r="T2" s="202"/>
      <c r="U2" s="203"/>
      <c r="V2" s="203"/>
      <c r="W2" s="203"/>
      <c r="X2" s="204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  <c r="BK2" s="205"/>
      <c r="BL2" s="205"/>
      <c r="BM2" s="205"/>
      <c r="BN2" s="205"/>
      <c r="BO2" s="205"/>
      <c r="BP2" s="205"/>
      <c r="BQ2" s="205"/>
    </row>
    <row r="3" spans="1:69" ht="85.5" customHeight="1">
      <c r="B3" s="207" t="s">
        <v>2</v>
      </c>
      <c r="C3" s="447" t="s">
        <v>50</v>
      </c>
      <c r="D3" s="448"/>
      <c r="F3" s="209"/>
      <c r="G3" s="209"/>
      <c r="H3" s="210"/>
      <c r="I3" s="211"/>
      <c r="J3" s="212"/>
      <c r="K3" s="213"/>
      <c r="L3" s="449" t="s">
        <v>4</v>
      </c>
      <c r="M3" s="449"/>
      <c r="N3" s="449"/>
      <c r="O3" s="214"/>
      <c r="P3" s="214"/>
      <c r="Q3" s="214"/>
      <c r="R3" s="214"/>
      <c r="X3" s="216"/>
    </row>
    <row r="4" spans="1:69" ht="42.75" customHeight="1">
      <c r="B4" s="218"/>
      <c r="C4" s="219"/>
      <c r="D4" s="219"/>
      <c r="E4" s="219"/>
      <c r="F4" s="219"/>
      <c r="G4" s="220"/>
      <c r="H4" s="221"/>
      <c r="I4" s="222"/>
      <c r="J4" s="223"/>
      <c r="K4" s="222"/>
      <c r="L4" s="214"/>
      <c r="M4" s="214"/>
      <c r="N4" s="214"/>
      <c r="O4" s="214"/>
      <c r="P4" s="214"/>
      <c r="Q4" s="214"/>
      <c r="R4" s="214"/>
      <c r="X4" s="216"/>
    </row>
    <row r="5" spans="1:69" s="227" customFormat="1" ht="152.25" customHeight="1">
      <c r="A5" s="196"/>
      <c r="B5" s="224"/>
      <c r="C5" s="450" t="s">
        <v>5</v>
      </c>
      <c r="D5" s="451"/>
      <c r="E5" s="452" t="s">
        <v>6</v>
      </c>
      <c r="F5" s="454" t="s">
        <v>7</v>
      </c>
      <c r="G5" s="457" t="s">
        <v>8</v>
      </c>
      <c r="H5" s="458"/>
      <c r="I5" s="458"/>
      <c r="J5" s="458"/>
      <c r="K5" s="458"/>
      <c r="L5" s="459"/>
      <c r="M5" s="460" t="s">
        <v>9</v>
      </c>
      <c r="N5" s="457" t="s">
        <v>10</v>
      </c>
      <c r="O5" s="458"/>
      <c r="P5" s="459"/>
      <c r="Q5" s="470" t="s">
        <v>11</v>
      </c>
      <c r="R5" s="472" t="s">
        <v>12</v>
      </c>
      <c r="S5" s="473"/>
      <c r="T5" s="473"/>
      <c r="U5" s="474"/>
      <c r="V5" s="479" t="s">
        <v>13</v>
      </c>
      <c r="W5" s="481" t="s">
        <v>14</v>
      </c>
      <c r="X5" s="481" t="s">
        <v>15</v>
      </c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225"/>
      <c r="AQ5" s="225"/>
      <c r="AR5" s="225"/>
      <c r="AS5" s="225"/>
      <c r="AT5" s="225"/>
      <c r="AU5" s="225"/>
      <c r="AV5" s="225"/>
      <c r="AW5" s="225"/>
      <c r="AX5" s="226"/>
      <c r="AY5" s="225"/>
      <c r="AZ5" s="225"/>
      <c r="BA5" s="225"/>
      <c r="BB5" s="225"/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</row>
    <row r="6" spans="1:69" s="227" customFormat="1" ht="96" customHeight="1">
      <c r="A6" s="196"/>
      <c r="B6" s="228"/>
      <c r="C6" s="229"/>
      <c r="D6" s="482" t="s">
        <v>16</v>
      </c>
      <c r="E6" s="453"/>
      <c r="F6" s="455"/>
      <c r="G6" s="457" t="s">
        <v>17</v>
      </c>
      <c r="H6" s="458"/>
      <c r="I6" s="457" t="s">
        <v>18</v>
      </c>
      <c r="J6" s="459"/>
      <c r="K6" s="485" t="s">
        <v>19</v>
      </c>
      <c r="L6" s="486"/>
      <c r="M6" s="461"/>
      <c r="N6" s="453" t="s">
        <v>20</v>
      </c>
      <c r="O6" s="462" t="s">
        <v>21</v>
      </c>
      <c r="P6" s="230"/>
      <c r="Q6" s="470"/>
      <c r="R6" s="464">
        <v>0</v>
      </c>
      <c r="S6" s="464">
        <v>0.2</v>
      </c>
      <c r="T6" s="464">
        <v>0.5</v>
      </c>
      <c r="U6" s="464">
        <v>1</v>
      </c>
      <c r="V6" s="479"/>
      <c r="W6" s="481"/>
      <c r="X6" s="481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6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</row>
    <row r="7" spans="1:69" s="232" customFormat="1" ht="51" customHeight="1">
      <c r="A7" s="196"/>
      <c r="B7" s="228"/>
      <c r="C7" s="229"/>
      <c r="D7" s="483"/>
      <c r="E7" s="453"/>
      <c r="F7" s="455"/>
      <c r="G7" s="466" t="s">
        <v>22</v>
      </c>
      <c r="H7" s="466" t="s">
        <v>23</v>
      </c>
      <c r="I7" s="452" t="s">
        <v>24</v>
      </c>
      <c r="J7" s="452" t="s">
        <v>25</v>
      </c>
      <c r="K7" s="460" t="s">
        <v>26</v>
      </c>
      <c r="L7" s="460" t="s">
        <v>27</v>
      </c>
      <c r="M7" s="461"/>
      <c r="N7" s="453"/>
      <c r="O7" s="453"/>
      <c r="P7" s="452" t="s">
        <v>28</v>
      </c>
      <c r="Q7" s="470"/>
      <c r="R7" s="465"/>
      <c r="S7" s="465"/>
      <c r="T7" s="465"/>
      <c r="U7" s="465"/>
      <c r="V7" s="479"/>
      <c r="W7" s="481"/>
      <c r="X7" s="48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</row>
    <row r="8" spans="1:69" s="232" customFormat="1" ht="112.5" customHeight="1">
      <c r="A8" s="196"/>
      <c r="B8" s="228"/>
      <c r="C8" s="233"/>
      <c r="D8" s="484"/>
      <c r="E8" s="453"/>
      <c r="F8" s="456"/>
      <c r="G8" s="462"/>
      <c r="H8" s="462"/>
      <c r="I8" s="453"/>
      <c r="J8" s="453"/>
      <c r="K8" s="463"/>
      <c r="L8" s="463"/>
      <c r="M8" s="461"/>
      <c r="N8" s="453"/>
      <c r="O8" s="453"/>
      <c r="P8" s="453"/>
      <c r="Q8" s="471"/>
      <c r="R8" s="465"/>
      <c r="S8" s="465"/>
      <c r="T8" s="465"/>
      <c r="U8" s="465"/>
      <c r="V8" s="480"/>
      <c r="W8" s="471"/>
      <c r="X8" s="47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</row>
    <row r="9" spans="1:69" s="244" customFormat="1" ht="63.75" customHeight="1">
      <c r="A9" s="196"/>
      <c r="B9" s="234"/>
      <c r="C9" s="235">
        <v>1</v>
      </c>
      <c r="D9" s="236">
        <v>2</v>
      </c>
      <c r="E9" s="236">
        <v>3</v>
      </c>
      <c r="F9" s="237" t="s">
        <v>29</v>
      </c>
      <c r="G9" s="238">
        <v>5</v>
      </c>
      <c r="H9" s="238">
        <v>6</v>
      </c>
      <c r="I9" s="238">
        <v>7</v>
      </c>
      <c r="J9" s="238">
        <v>8</v>
      </c>
      <c r="K9" s="239">
        <v>9</v>
      </c>
      <c r="L9" s="240">
        <v>10</v>
      </c>
      <c r="M9" s="241" t="s">
        <v>30</v>
      </c>
      <c r="N9" s="238">
        <v>12</v>
      </c>
      <c r="O9" s="238">
        <v>13</v>
      </c>
      <c r="P9" s="238">
        <v>14</v>
      </c>
      <c r="Q9" s="242" t="s">
        <v>31</v>
      </c>
      <c r="R9" s="238">
        <v>16</v>
      </c>
      <c r="S9" s="238">
        <v>17</v>
      </c>
      <c r="T9" s="238">
        <v>18</v>
      </c>
      <c r="U9" s="238">
        <v>19</v>
      </c>
      <c r="V9" s="235" t="s">
        <v>32</v>
      </c>
      <c r="W9" s="235">
        <v>21</v>
      </c>
      <c r="X9" s="235">
        <v>22</v>
      </c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3"/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3"/>
      <c r="BP9" s="243"/>
      <c r="BQ9" s="243"/>
    </row>
    <row r="10" spans="1:69" s="261" customFormat="1" ht="110.1" customHeight="1">
      <c r="A10" s="245"/>
      <c r="B10" s="246" t="s">
        <v>33</v>
      </c>
      <c r="C10" s="247">
        <f>+IF((SUM(C12:C16))=(SUM(C18:C22)+SUM(C26:C27)+C31+SUM(C33:C34)),SUM(C12:C16),"Total amount for exposure types and risk weights are not the same")</f>
        <v>0</v>
      </c>
      <c r="D10" s="248">
        <f>+IF((SUM(D12:D16))=(SUM(D18:D22)+SUM(D26:D27)+D31+SUM(D33:D34)),SUM(D12:D16),"Total amount for exposure types and risk weights are not the same")</f>
        <v>0</v>
      </c>
      <c r="E10" s="248">
        <f>+IF((SUM(E12:E16))=(SUM(E18:E22)+SUM(E26:E27)+E31+SUM(E33:E34)),SUM(E12:E16),"Total amount for exposure types and risk weights are not the same")</f>
        <v>0</v>
      </c>
      <c r="F10" s="249">
        <f>IF(E10&gt;0,"Value adjustments and provisions are negative numbers",C10+E10)</f>
        <v>0</v>
      </c>
      <c r="G10" s="394">
        <f>+IF((SUM(G13:G16))=(SUM(G18:G22)+SUM(G26:G27)+G31+SUM(G33:G34)),SUM(G13:G16),"Total amount for exposure types and risk weights are not the same")</f>
        <v>0</v>
      </c>
      <c r="H10" s="250">
        <f>+IF((SUM(H12:H16))=(SUM(H18:H22)+SUM(H26:H27)+H31+SUM(H33:H34)),SUM(H12:H16),"Total amount for exposure types and risk weights are not the same")</f>
        <v>0</v>
      </c>
      <c r="I10" s="251">
        <f>+IF((SUM(I12:I16))=(SUM(I18:I22)+SUM(I26:I27)+I31+SUM(I33:I34)),SUM(I12:I16),"Total amount for exposure types and risk weights are not the same")</f>
        <v>0</v>
      </c>
      <c r="J10" s="252">
        <f>+IF((SUM(J12:J16))=(SUM(J18:J22)+SUM(J26:J27)+J31+SUM(J33:J34)),SUM(J12:J16),"Total amount for exposure types and risk weights are not the same")</f>
        <v>0</v>
      </c>
      <c r="K10" s="253">
        <f>+IF((SUM(K12:K16))=(SUM(K18:K22)+SUM(K26:K27)+K31+SUM(K33:K34)),SUM(K12:K16),"Total amount for exposure type and risk weights is not the same")</f>
        <v>0</v>
      </c>
      <c r="L10" s="393">
        <f>+IF((SUM(L12:L16))=(SUM(L18:L22)+SUM(L26:L27)+L31+SUM(L33:L34)),SUM(L12:L16),"Total amount for exposure types and risk weights are not the same")</f>
        <v>300</v>
      </c>
      <c r="M10" s="392">
        <f>IF(K10&gt;0,"Total outflows are negative numbers",F10+K10+L10)</f>
        <v>300</v>
      </c>
      <c r="N10" s="254">
        <f>+IF((SUM(N12:N16))=(SUM(N18:N22)+SUM(N26:N27)+N31+SUM(N33:N34)),SUM(N12:N16),"Total amount for exposure types and risk weights are not the same")</f>
        <v>0</v>
      </c>
      <c r="O10" s="255">
        <f>+IF((SUM(O12:O16))=(SUM(O18:O22)+SUM(O26:O27)+O31+SUM(O33:O34)),SUM(O12:O16),"Total amount for exposure type and risk weights are not the same")</f>
        <v>0</v>
      </c>
      <c r="P10" s="256">
        <f>+IF((SUM(P12:P16))=(SUM(P18:P22)+SUM(P26:P27)+P31+SUM(P33:P34)),SUM(P12:P16),"Total amount for exposure types and risk weights are not the same")</f>
        <v>0</v>
      </c>
      <c r="Q10" s="391">
        <f>+IF((I10+J10)=0,IF(O10&gt;0,"Financial collateral adjusted value is a negative number",M10+N10+O10),M10)</f>
        <v>300</v>
      </c>
      <c r="R10" s="257">
        <f>+IF((SUM(R12:R16))=(SUM(R18:R22)+SUM(R26:R27)+R31+SUM(R33:R34)),SUM(R12:R16),"Total amount for exposure types and risk weights are not the same")</f>
        <v>0</v>
      </c>
      <c r="S10" s="258">
        <f>+IF((SUM(S12:S16))=(SUM(S18:S22)+SUM(S26:S27)+S31+SUM(S33:S34)),SUM(S12:S16),"Total amount for exposure types and risk weights are not the same")</f>
        <v>0</v>
      </c>
      <c r="T10" s="258">
        <f>+IF((SUM(T12:T16))=(SUM(T18:T22)+SUM(T26:T27)+T31+SUM(T33:T34)),SUM(T12:T16),"Total amount for exposure types and risk weights are not the same")</f>
        <v>0</v>
      </c>
      <c r="U10" s="259">
        <f>+IF((SUM(U12:U16))=(SUM(U18:U22)+SUM(U26:U27)+U31+SUM(U33:U34)),SUM(U12:U16),"Total amount for exposure types and risk weights are not the same")</f>
        <v>0</v>
      </c>
      <c r="V10" s="386">
        <f>+Q10-R10-(0.8*S10)-(0.5*T10)</f>
        <v>300</v>
      </c>
      <c r="W10" s="386">
        <f>+IF((SUM(W12:W16))=(SUM(W18:W22)+SUM(W26:W27)+W31+SUM(W33:W34)),SUM(W12:W16),"Total amount for exposure types and risk weights are not the same")</f>
        <v>60</v>
      </c>
      <c r="X10" s="386">
        <f>+IF((SUM(X12:X16))=(SUM(X18:X22)+SUM(X26:X27)+X31+SUM(X33:X34)),SUM(X12:X16),"Total amount for exposure types and risk weights are not the same")</f>
        <v>4.8</v>
      </c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260"/>
      <c r="AU10" s="260"/>
      <c r="AV10" s="260"/>
      <c r="AW10" s="260"/>
      <c r="AX10" s="260"/>
      <c r="AY10" s="260"/>
      <c r="AZ10" s="260"/>
      <c r="BA10" s="260"/>
      <c r="BB10" s="260"/>
      <c r="BC10" s="260"/>
      <c r="BD10" s="260"/>
      <c r="BE10" s="260"/>
      <c r="BF10" s="260"/>
      <c r="BG10" s="260"/>
      <c r="BH10" s="260"/>
      <c r="BI10" s="260"/>
      <c r="BJ10" s="260"/>
      <c r="BK10" s="260"/>
      <c r="BL10" s="260"/>
      <c r="BM10" s="260"/>
      <c r="BN10" s="260"/>
      <c r="BO10" s="260"/>
      <c r="BP10" s="260"/>
      <c r="BQ10" s="260"/>
    </row>
    <row r="11" spans="1:69" s="261" customFormat="1" ht="60" customHeight="1" thickBot="1">
      <c r="A11" s="245"/>
      <c r="B11" s="475" t="s">
        <v>34</v>
      </c>
      <c r="C11" s="476"/>
      <c r="D11" s="476"/>
      <c r="E11" s="476"/>
      <c r="F11" s="476"/>
      <c r="G11" s="262"/>
      <c r="H11" s="263"/>
      <c r="I11" s="262"/>
      <c r="J11" s="262"/>
      <c r="K11" s="262"/>
      <c r="L11" s="262"/>
      <c r="M11" s="264"/>
      <c r="N11" s="262"/>
      <c r="O11" s="262"/>
      <c r="P11" s="262"/>
      <c r="Q11" s="265"/>
      <c r="R11" s="266"/>
      <c r="S11" s="266"/>
      <c r="T11" s="266"/>
      <c r="U11" s="266"/>
      <c r="V11" s="263"/>
      <c r="W11" s="263"/>
      <c r="X11" s="267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  <c r="AY11" s="260"/>
      <c r="AZ11" s="260"/>
      <c r="BA11" s="260"/>
      <c r="BB11" s="260"/>
      <c r="BC11" s="260"/>
      <c r="BD11" s="260"/>
      <c r="BE11" s="260"/>
      <c r="BF11" s="260"/>
      <c r="BG11" s="260"/>
      <c r="BH11" s="260"/>
      <c r="BI11" s="260"/>
      <c r="BJ11" s="260"/>
      <c r="BK11" s="260"/>
      <c r="BL11" s="260"/>
      <c r="BM11" s="260"/>
      <c r="BN11" s="260"/>
      <c r="BO11" s="260"/>
      <c r="BP11" s="260"/>
      <c r="BQ11" s="260"/>
    </row>
    <row r="12" spans="1:69" s="261" customFormat="1" ht="110.1" customHeight="1" thickBot="1">
      <c r="A12" s="245"/>
      <c r="B12" s="268" t="s">
        <v>35</v>
      </c>
      <c r="C12" s="269"/>
      <c r="D12" s="270"/>
      <c r="E12" s="269"/>
      <c r="F12" s="249">
        <f>IF(E12&gt;0,"Value adjustments and provisions are negative numbers",C12+E12)</f>
        <v>0</v>
      </c>
      <c r="G12" s="405"/>
      <c r="H12" s="271"/>
      <c r="I12" s="272"/>
      <c r="J12" s="273"/>
      <c r="K12" s="274"/>
      <c r="L12" s="75">
        <v>300</v>
      </c>
      <c r="M12" s="392">
        <f>IF(K12&gt;0,"Total outflows are negative numbers",F12+K12+L12)</f>
        <v>300</v>
      </c>
      <c r="N12" s="275"/>
      <c r="O12" s="273"/>
      <c r="P12" s="276"/>
      <c r="Q12" s="390">
        <f>+IF((I12+J12)=0,IF(O12&gt;0,"Financial collateral adjusted value is a negative number",M12+N12+O12),M12)</f>
        <v>300</v>
      </c>
      <c r="R12" s="278"/>
      <c r="S12" s="278"/>
      <c r="T12" s="278"/>
      <c r="U12" s="278"/>
      <c r="V12" s="384">
        <f>+Q12</f>
        <v>300</v>
      </c>
      <c r="W12" s="75">
        <v>60</v>
      </c>
      <c r="X12" s="383">
        <f>+W12*0.08</f>
        <v>4.8</v>
      </c>
      <c r="Y12" s="260"/>
      <c r="Z12" s="260"/>
      <c r="AA12" s="260"/>
      <c r="AB12" s="477"/>
      <c r="AC12" s="478"/>
      <c r="AD12" s="478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260"/>
      <c r="BE12" s="260"/>
      <c r="BF12" s="260"/>
      <c r="BG12" s="260"/>
      <c r="BH12" s="260"/>
      <c r="BI12" s="260"/>
      <c r="BJ12" s="260"/>
      <c r="BK12" s="260"/>
      <c r="BL12" s="260"/>
      <c r="BM12" s="260"/>
      <c r="BN12" s="260"/>
      <c r="BO12" s="260"/>
      <c r="BP12" s="260"/>
      <c r="BQ12" s="260"/>
    </row>
    <row r="13" spans="1:69" s="261" customFormat="1" ht="110.1" customHeight="1">
      <c r="A13" s="245"/>
      <c r="B13" s="268" t="s">
        <v>36</v>
      </c>
      <c r="C13" s="280"/>
      <c r="D13" s="281"/>
      <c r="E13" s="280"/>
      <c r="F13" s="282">
        <f t="shared" ref="F13:F22" si="0">IF(E13&gt;0,"Value adjustments and provisions are negative numbers",C13+E13)</f>
        <v>0</v>
      </c>
      <c r="G13" s="283"/>
      <c r="H13" s="284"/>
      <c r="I13" s="285"/>
      <c r="J13" s="286"/>
      <c r="K13" s="287"/>
      <c r="L13" s="288"/>
      <c r="M13" s="249">
        <f t="shared" ref="M13:M22" si="1">IF(K13&gt;0,"Total outflows are negative numbers",F13+K13+L13)</f>
        <v>0</v>
      </c>
      <c r="N13" s="289"/>
      <c r="O13" s="286"/>
      <c r="P13" s="288"/>
      <c r="Q13" s="290">
        <f t="shared" ref="Q13:Q22" si="2">+IF((I13+J13)=0,IF(O13&gt;0,"Financial collateral adjusted value is a negative number",M13+N13+O13),M13)</f>
        <v>0</v>
      </c>
      <c r="R13" s="291"/>
      <c r="S13" s="292"/>
      <c r="T13" s="292"/>
      <c r="U13" s="293"/>
      <c r="V13" s="290">
        <f>+Q13-R13-(0.8*S13)-(0.5*T13)</f>
        <v>0</v>
      </c>
      <c r="W13" s="294"/>
      <c r="X13" s="295">
        <f>+W13*0.08</f>
        <v>0</v>
      </c>
      <c r="Y13" s="260"/>
      <c r="Z13" s="260"/>
      <c r="AA13" s="260"/>
      <c r="AB13" s="477"/>
      <c r="AC13" s="478"/>
      <c r="AD13" s="478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60"/>
      <c r="BG13" s="260"/>
      <c r="BH13" s="260"/>
      <c r="BI13" s="260"/>
      <c r="BJ13" s="260"/>
      <c r="BK13" s="260"/>
      <c r="BL13" s="260"/>
      <c r="BM13" s="260"/>
      <c r="BN13" s="260"/>
      <c r="BO13" s="260"/>
      <c r="BP13" s="260"/>
      <c r="BQ13" s="260"/>
    </row>
    <row r="14" spans="1:69" s="261" customFormat="1" ht="110.1" customHeight="1">
      <c r="A14" s="245"/>
      <c r="B14" s="268" t="s">
        <v>37</v>
      </c>
      <c r="C14" s="280"/>
      <c r="D14" s="269"/>
      <c r="E14" s="280"/>
      <c r="F14" s="249">
        <f t="shared" si="0"/>
        <v>0</v>
      </c>
      <c r="G14" s="296"/>
      <c r="H14" s="284"/>
      <c r="I14" s="285"/>
      <c r="J14" s="286"/>
      <c r="K14" s="287"/>
      <c r="L14" s="297"/>
      <c r="M14" s="249">
        <f t="shared" si="1"/>
        <v>0</v>
      </c>
      <c r="N14" s="289"/>
      <c r="O14" s="286"/>
      <c r="P14" s="288"/>
      <c r="Q14" s="290">
        <f t="shared" si="2"/>
        <v>0</v>
      </c>
      <c r="R14" s="278"/>
      <c r="S14" s="278"/>
      <c r="T14" s="278"/>
      <c r="U14" s="278"/>
      <c r="V14" s="282">
        <f>+Q14</f>
        <v>0</v>
      </c>
      <c r="W14" s="294"/>
      <c r="X14" s="295">
        <f>+W14*0.08</f>
        <v>0</v>
      </c>
      <c r="Y14" s="260"/>
      <c r="Z14" s="467"/>
      <c r="AA14" s="468"/>
      <c r="AB14" s="468"/>
      <c r="AC14" s="468"/>
      <c r="AD14" s="468"/>
      <c r="AE14" s="260"/>
      <c r="AF14" s="260"/>
      <c r="AG14" s="260"/>
      <c r="AH14" s="260"/>
      <c r="AI14" s="260"/>
      <c r="AJ14" s="260"/>
      <c r="AK14" s="260"/>
      <c r="AL14" s="260"/>
      <c r="AM14" s="260"/>
      <c r="AN14" s="260"/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260"/>
      <c r="BE14" s="260"/>
      <c r="BF14" s="260"/>
      <c r="BG14" s="260"/>
      <c r="BH14" s="260"/>
      <c r="BI14" s="260"/>
      <c r="BJ14" s="260"/>
      <c r="BK14" s="260"/>
      <c r="BL14" s="260"/>
      <c r="BM14" s="260"/>
      <c r="BN14" s="260"/>
      <c r="BO14" s="260"/>
      <c r="BP14" s="260"/>
      <c r="BQ14" s="260"/>
    </row>
    <row r="15" spans="1:69" s="261" customFormat="1" ht="110.1" customHeight="1">
      <c r="A15" s="245"/>
      <c r="B15" s="268" t="s">
        <v>38</v>
      </c>
      <c r="C15" s="280"/>
      <c r="D15" s="280"/>
      <c r="E15" s="280"/>
      <c r="F15" s="249">
        <f t="shared" si="0"/>
        <v>0</v>
      </c>
      <c r="G15" s="283"/>
      <c r="H15" s="284"/>
      <c r="I15" s="285"/>
      <c r="J15" s="286"/>
      <c r="K15" s="287"/>
      <c r="L15" s="288"/>
      <c r="M15" s="249">
        <f t="shared" si="1"/>
        <v>0</v>
      </c>
      <c r="N15" s="289"/>
      <c r="O15" s="286"/>
      <c r="P15" s="288"/>
      <c r="Q15" s="290">
        <f t="shared" si="2"/>
        <v>0</v>
      </c>
      <c r="R15" s="278"/>
      <c r="S15" s="278"/>
      <c r="T15" s="278"/>
      <c r="U15" s="278"/>
      <c r="V15" s="282">
        <f>+Q15</f>
        <v>0</v>
      </c>
      <c r="W15" s="294"/>
      <c r="X15" s="295">
        <f>+W15*0.08</f>
        <v>0</v>
      </c>
      <c r="Y15" s="260"/>
      <c r="Z15" s="468"/>
      <c r="AA15" s="468"/>
      <c r="AB15" s="468"/>
      <c r="AC15" s="468"/>
      <c r="AD15" s="468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</row>
    <row r="16" spans="1:69" s="261" customFormat="1" ht="110.1" customHeight="1">
      <c r="A16" s="245"/>
      <c r="B16" s="268" t="s">
        <v>39</v>
      </c>
      <c r="C16" s="298"/>
      <c r="D16" s="298"/>
      <c r="E16" s="298"/>
      <c r="F16" s="299">
        <f t="shared" si="0"/>
        <v>0</v>
      </c>
      <c r="G16" s="296"/>
      <c r="H16" s="300"/>
      <c r="I16" s="301"/>
      <c r="J16" s="302"/>
      <c r="K16" s="303"/>
      <c r="L16" s="297"/>
      <c r="M16" s="299">
        <f t="shared" si="1"/>
        <v>0</v>
      </c>
      <c r="N16" s="304"/>
      <c r="O16" s="302"/>
      <c r="P16" s="305"/>
      <c r="Q16" s="306">
        <f t="shared" si="2"/>
        <v>0</v>
      </c>
      <c r="R16" s="278"/>
      <c r="S16" s="278"/>
      <c r="T16" s="278"/>
      <c r="U16" s="278"/>
      <c r="V16" s="307">
        <f>+Q16</f>
        <v>0</v>
      </c>
      <c r="W16" s="308"/>
      <c r="X16" s="309">
        <f>+W16*0.08</f>
        <v>0</v>
      </c>
      <c r="Y16" s="260"/>
      <c r="Z16" s="260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</row>
    <row r="17" spans="1:69" s="261" customFormat="1" ht="64.5" customHeight="1">
      <c r="A17" s="245"/>
      <c r="B17" s="310" t="s">
        <v>40</v>
      </c>
      <c r="C17" s="264"/>
      <c r="D17" s="264"/>
      <c r="E17" s="264"/>
      <c r="F17" s="264"/>
      <c r="G17" s="264"/>
      <c r="H17" s="264"/>
      <c r="I17" s="311"/>
      <c r="J17" s="312"/>
      <c r="K17" s="264"/>
      <c r="L17" s="264"/>
      <c r="M17" s="264"/>
      <c r="N17" s="312"/>
      <c r="O17" s="312"/>
      <c r="P17" s="312"/>
      <c r="Q17" s="313"/>
      <c r="R17" s="264"/>
      <c r="S17" s="264"/>
      <c r="T17" s="264"/>
      <c r="U17" s="264"/>
      <c r="V17" s="264"/>
      <c r="W17" s="264"/>
      <c r="X17" s="314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260"/>
      <c r="AP17" s="260"/>
      <c r="AQ17" s="260"/>
      <c r="AR17" s="260"/>
      <c r="AS17" s="260"/>
      <c r="AT17" s="260"/>
      <c r="AU17" s="260"/>
      <c r="AV17" s="260"/>
      <c r="AW17" s="260"/>
      <c r="AX17" s="260"/>
      <c r="AY17" s="260"/>
      <c r="AZ17" s="260"/>
      <c r="BA17" s="260"/>
      <c r="BB17" s="260"/>
      <c r="BC17" s="260"/>
      <c r="BD17" s="260"/>
      <c r="BE17" s="260"/>
      <c r="BF17" s="260"/>
      <c r="BG17" s="260"/>
      <c r="BH17" s="260"/>
      <c r="BI17" s="260"/>
      <c r="BJ17" s="260"/>
      <c r="BK17" s="260"/>
      <c r="BL17" s="260"/>
      <c r="BM17" s="260"/>
      <c r="BN17" s="260"/>
      <c r="BO17" s="260"/>
      <c r="BP17" s="260"/>
      <c r="BQ17" s="260"/>
    </row>
    <row r="18" spans="1:69" s="329" customFormat="1" ht="99.95" customHeight="1">
      <c r="A18" s="245"/>
      <c r="B18" s="315">
        <v>0</v>
      </c>
      <c r="C18" s="316"/>
      <c r="D18" s="317"/>
      <c r="E18" s="316"/>
      <c r="F18" s="279">
        <f t="shared" si="0"/>
        <v>0</v>
      </c>
      <c r="G18" s="318"/>
      <c r="H18" s="319"/>
      <c r="I18" s="320"/>
      <c r="J18" s="321"/>
      <c r="K18" s="318"/>
      <c r="L18" s="319"/>
      <c r="M18" s="322">
        <f t="shared" si="1"/>
        <v>0</v>
      </c>
      <c r="N18" s="275"/>
      <c r="O18" s="273"/>
      <c r="P18" s="276"/>
      <c r="Q18" s="277">
        <f t="shared" si="2"/>
        <v>0</v>
      </c>
      <c r="R18" s="323"/>
      <c r="S18" s="324"/>
      <c r="T18" s="324"/>
      <c r="U18" s="325"/>
      <c r="V18" s="326">
        <f t="shared" ref="V18:V33" si="3">+Q18-R18-(0.8*S18)-(0.5*T18)</f>
        <v>0</v>
      </c>
      <c r="W18" s="327">
        <f>+V18*B18</f>
        <v>0</v>
      </c>
      <c r="X18" s="279">
        <f t="shared" ref="X18:X34" si="4">+W18*0.08</f>
        <v>0</v>
      </c>
      <c r="Y18" s="328"/>
      <c r="Z18" s="328"/>
      <c r="AA18" s="328"/>
      <c r="AB18" s="328"/>
      <c r="AC18" s="328"/>
      <c r="AD18" s="328"/>
      <c r="AE18" s="328"/>
      <c r="AF18" s="328"/>
      <c r="AG18" s="328"/>
      <c r="AH18" s="328"/>
      <c r="AI18" s="328"/>
      <c r="AJ18" s="328"/>
      <c r="AK18" s="328"/>
      <c r="AL18" s="328"/>
      <c r="AM18" s="328"/>
      <c r="AN18" s="328"/>
      <c r="AO18" s="328"/>
      <c r="AP18" s="328"/>
      <c r="AQ18" s="328"/>
      <c r="AR18" s="328"/>
      <c r="AS18" s="328"/>
      <c r="AT18" s="328"/>
      <c r="AU18" s="328"/>
      <c r="AV18" s="328"/>
      <c r="AW18" s="328"/>
      <c r="AX18" s="328"/>
      <c r="AY18" s="328"/>
      <c r="AZ18" s="328"/>
      <c r="BA18" s="328"/>
      <c r="BB18" s="328"/>
      <c r="BC18" s="328"/>
      <c r="BD18" s="328"/>
      <c r="BE18" s="328"/>
      <c r="BF18" s="328"/>
      <c r="BG18" s="328"/>
      <c r="BH18" s="328"/>
      <c r="BI18" s="328"/>
      <c r="BJ18" s="328"/>
      <c r="BK18" s="328"/>
      <c r="BL18" s="328"/>
      <c r="BM18" s="328"/>
      <c r="BN18" s="328"/>
      <c r="BO18" s="328"/>
      <c r="BP18" s="328"/>
      <c r="BQ18" s="328"/>
    </row>
    <row r="19" spans="1:69" s="329" customFormat="1" ht="99.95" customHeight="1" thickBot="1">
      <c r="A19" s="245"/>
      <c r="B19" s="315">
        <v>0.1</v>
      </c>
      <c r="C19" s="330"/>
      <c r="D19" s="280"/>
      <c r="E19" s="330"/>
      <c r="F19" s="326">
        <f t="shared" si="0"/>
        <v>0</v>
      </c>
      <c r="G19" s="331"/>
      <c r="H19" s="332"/>
      <c r="I19" s="333"/>
      <c r="J19" s="334"/>
      <c r="K19" s="331"/>
      <c r="L19" s="332"/>
      <c r="M19" s="249">
        <f t="shared" si="1"/>
        <v>0</v>
      </c>
      <c r="N19" s="289"/>
      <c r="O19" s="286"/>
      <c r="P19" s="288"/>
      <c r="Q19" s="290">
        <f t="shared" si="2"/>
        <v>0</v>
      </c>
      <c r="R19" s="287"/>
      <c r="S19" s="286"/>
      <c r="T19" s="286"/>
      <c r="U19" s="284"/>
      <c r="V19" s="282">
        <f t="shared" si="3"/>
        <v>0</v>
      </c>
      <c r="W19" s="335">
        <f>+V19*B19</f>
        <v>0</v>
      </c>
      <c r="X19" s="326">
        <f t="shared" si="4"/>
        <v>0</v>
      </c>
      <c r="Y19" s="328"/>
      <c r="Z19" s="328"/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328"/>
      <c r="BD19" s="328"/>
      <c r="BE19" s="328"/>
      <c r="BF19" s="328"/>
      <c r="BG19" s="328"/>
      <c r="BH19" s="328"/>
      <c r="BI19" s="328"/>
      <c r="BJ19" s="328"/>
      <c r="BK19" s="328"/>
      <c r="BL19" s="328"/>
      <c r="BM19" s="328"/>
      <c r="BN19" s="328"/>
      <c r="BO19" s="328"/>
      <c r="BP19" s="328"/>
      <c r="BQ19" s="328"/>
    </row>
    <row r="20" spans="1:69" s="329" customFormat="1" ht="99.95" customHeight="1" thickBot="1">
      <c r="A20" s="245"/>
      <c r="B20" s="315">
        <v>0.2</v>
      </c>
      <c r="C20" s="330"/>
      <c r="D20" s="280"/>
      <c r="E20" s="330"/>
      <c r="F20" s="326">
        <f t="shared" si="0"/>
        <v>0</v>
      </c>
      <c r="H20" s="332"/>
      <c r="I20" s="333"/>
      <c r="J20" s="334"/>
      <c r="K20" s="331"/>
      <c r="L20" s="75">
        <v>300</v>
      </c>
      <c r="M20" s="392">
        <f t="shared" si="1"/>
        <v>300</v>
      </c>
      <c r="N20" s="289"/>
      <c r="O20" s="286"/>
      <c r="P20" s="288"/>
      <c r="Q20" s="389">
        <f t="shared" si="2"/>
        <v>300</v>
      </c>
      <c r="R20" s="287"/>
      <c r="S20" s="286"/>
      <c r="T20" s="286"/>
      <c r="U20" s="284"/>
      <c r="V20" s="387">
        <f t="shared" si="3"/>
        <v>300</v>
      </c>
      <c r="W20" s="388">
        <f>+V20*B20</f>
        <v>60</v>
      </c>
      <c r="X20" s="385">
        <f t="shared" si="4"/>
        <v>4.8</v>
      </c>
      <c r="Y20" s="328"/>
      <c r="Z20" s="328"/>
      <c r="AA20" s="328"/>
      <c r="AB20" s="328"/>
      <c r="AC20" s="328"/>
      <c r="AD20" s="328"/>
      <c r="AE20" s="328"/>
      <c r="AF20" s="328"/>
      <c r="AG20" s="328"/>
      <c r="AH20" s="328"/>
      <c r="AI20" s="328"/>
      <c r="AJ20" s="328"/>
      <c r="AK20" s="328"/>
      <c r="AL20" s="328"/>
      <c r="AM20" s="328"/>
      <c r="AN20" s="328"/>
      <c r="AO20" s="328"/>
      <c r="AP20" s="328"/>
      <c r="AQ20" s="328"/>
      <c r="AR20" s="328"/>
      <c r="AS20" s="328"/>
      <c r="AT20" s="328"/>
      <c r="AU20" s="328"/>
      <c r="AV20" s="328"/>
      <c r="AW20" s="328"/>
      <c r="AX20" s="328"/>
      <c r="AY20" s="328"/>
      <c r="AZ20" s="328"/>
      <c r="BA20" s="328"/>
      <c r="BB20" s="328"/>
      <c r="BC20" s="328"/>
      <c r="BD20" s="328"/>
      <c r="BE20" s="328"/>
      <c r="BF20" s="328"/>
      <c r="BG20" s="328"/>
      <c r="BH20" s="328"/>
      <c r="BI20" s="328"/>
      <c r="BJ20" s="328"/>
      <c r="BK20" s="328"/>
      <c r="BL20" s="328"/>
      <c r="BM20" s="328"/>
      <c r="BN20" s="328"/>
      <c r="BO20" s="328"/>
      <c r="BP20" s="328"/>
      <c r="BQ20" s="328"/>
    </row>
    <row r="21" spans="1:69" s="329" customFormat="1" ht="99.95" customHeight="1">
      <c r="A21" s="245"/>
      <c r="B21" s="315">
        <v>0.35</v>
      </c>
      <c r="C21" s="330"/>
      <c r="D21" s="280"/>
      <c r="E21" s="330"/>
      <c r="F21" s="326">
        <f t="shared" si="0"/>
        <v>0</v>
      </c>
      <c r="G21" s="331"/>
      <c r="H21" s="332"/>
      <c r="I21" s="333"/>
      <c r="J21" s="334"/>
      <c r="K21" s="331"/>
      <c r="L21" s="332"/>
      <c r="M21" s="249">
        <f t="shared" si="1"/>
        <v>0</v>
      </c>
      <c r="N21" s="289"/>
      <c r="O21" s="286"/>
      <c r="P21" s="288"/>
      <c r="Q21" s="290">
        <f t="shared" si="2"/>
        <v>0</v>
      </c>
      <c r="R21" s="287"/>
      <c r="S21" s="286"/>
      <c r="T21" s="286"/>
      <c r="U21" s="284"/>
      <c r="V21" s="282">
        <f t="shared" si="3"/>
        <v>0</v>
      </c>
      <c r="W21" s="335">
        <f>+V21*B21</f>
        <v>0</v>
      </c>
      <c r="X21" s="326">
        <f t="shared" si="4"/>
        <v>0</v>
      </c>
      <c r="Y21" s="328"/>
      <c r="Z21" s="328"/>
      <c r="AA21" s="328"/>
      <c r="AB21" s="328"/>
      <c r="AC21" s="328"/>
      <c r="AD21" s="328"/>
      <c r="AE21" s="328"/>
      <c r="AF21" s="328"/>
      <c r="AG21" s="328"/>
      <c r="AH21" s="328"/>
      <c r="AI21" s="328"/>
      <c r="AJ21" s="328"/>
      <c r="AK21" s="328"/>
      <c r="AL21" s="328"/>
      <c r="AM21" s="328"/>
      <c r="AN21" s="328"/>
      <c r="AO21" s="328"/>
      <c r="AP21" s="328"/>
      <c r="AQ21" s="328"/>
      <c r="AR21" s="328"/>
      <c r="AS21" s="328"/>
      <c r="AT21" s="328"/>
      <c r="AU21" s="328"/>
      <c r="AV21" s="328"/>
      <c r="AW21" s="328"/>
      <c r="AX21" s="328"/>
      <c r="AY21" s="328"/>
      <c r="AZ21" s="328"/>
      <c r="BA21" s="328"/>
      <c r="BB21" s="328"/>
      <c r="BC21" s="328"/>
      <c r="BD21" s="328"/>
      <c r="BE21" s="328"/>
      <c r="BF21" s="328"/>
      <c r="BG21" s="328"/>
      <c r="BH21" s="328"/>
      <c r="BI21" s="328"/>
      <c r="BJ21" s="328"/>
      <c r="BK21" s="328"/>
      <c r="BL21" s="328"/>
      <c r="BM21" s="328"/>
      <c r="BN21" s="328"/>
      <c r="BO21" s="328"/>
      <c r="BP21" s="328"/>
      <c r="BQ21" s="328"/>
    </row>
    <row r="22" spans="1:69" s="329" customFormat="1" ht="99.95" customHeight="1">
      <c r="A22" s="245"/>
      <c r="B22" s="315">
        <v>0.5</v>
      </c>
      <c r="C22" s="330"/>
      <c r="D22" s="280"/>
      <c r="E22" s="330"/>
      <c r="F22" s="326">
        <f t="shared" si="0"/>
        <v>0</v>
      </c>
      <c r="G22" s="331"/>
      <c r="H22" s="332"/>
      <c r="I22" s="336"/>
      <c r="J22" s="334"/>
      <c r="K22" s="331"/>
      <c r="L22" s="332"/>
      <c r="M22" s="249">
        <f t="shared" si="1"/>
        <v>0</v>
      </c>
      <c r="N22" s="289"/>
      <c r="O22" s="286"/>
      <c r="P22" s="288"/>
      <c r="Q22" s="290">
        <f t="shared" si="2"/>
        <v>0</v>
      </c>
      <c r="R22" s="287"/>
      <c r="S22" s="286"/>
      <c r="T22" s="286"/>
      <c r="U22" s="284"/>
      <c r="V22" s="282">
        <f t="shared" si="3"/>
        <v>0</v>
      </c>
      <c r="W22" s="335">
        <f>+V22*B22</f>
        <v>0</v>
      </c>
      <c r="X22" s="326">
        <f t="shared" si="4"/>
        <v>0</v>
      </c>
      <c r="Y22" s="328"/>
      <c r="Z22" s="328"/>
      <c r="AA22" s="328"/>
      <c r="AB22" s="328"/>
      <c r="AC22" s="328"/>
      <c r="AD22" s="328"/>
      <c r="AE22" s="328"/>
      <c r="AF22" s="328"/>
      <c r="AG22" s="328"/>
      <c r="AH22" s="328"/>
      <c r="AI22" s="328"/>
      <c r="AJ22" s="328"/>
      <c r="AK22" s="328"/>
      <c r="AL22" s="328"/>
      <c r="AM22" s="328"/>
      <c r="AN22" s="328"/>
      <c r="AO22" s="328"/>
      <c r="AP22" s="328"/>
      <c r="AQ22" s="328"/>
      <c r="AR22" s="328"/>
      <c r="AS22" s="328"/>
      <c r="AT22" s="328"/>
      <c r="AU22" s="328"/>
      <c r="AV22" s="328"/>
      <c r="AW22" s="328"/>
      <c r="AX22" s="328"/>
      <c r="AY22" s="328"/>
      <c r="AZ22" s="328"/>
      <c r="BA22" s="328"/>
      <c r="BB22" s="328"/>
      <c r="BC22" s="328"/>
      <c r="BD22" s="328"/>
      <c r="BE22" s="328"/>
      <c r="BF22" s="328"/>
      <c r="BG22" s="328"/>
      <c r="BH22" s="328"/>
      <c r="BI22" s="328"/>
      <c r="BJ22" s="328"/>
      <c r="BK22" s="328"/>
      <c r="BL22" s="328"/>
      <c r="BM22" s="328"/>
      <c r="BN22" s="328"/>
      <c r="BO22" s="328"/>
      <c r="BP22" s="328"/>
      <c r="BQ22" s="328"/>
    </row>
    <row r="23" spans="1:69" s="329" customFormat="1" ht="99.95" customHeight="1">
      <c r="A23" s="245"/>
      <c r="B23" s="337" t="s">
        <v>41</v>
      </c>
      <c r="C23" s="338"/>
      <c r="D23" s="339"/>
      <c r="E23" s="340"/>
      <c r="F23" s="339"/>
      <c r="G23" s="341"/>
      <c r="H23" s="342"/>
      <c r="I23" s="343"/>
      <c r="J23" s="344"/>
      <c r="K23" s="341"/>
      <c r="L23" s="342"/>
      <c r="M23" s="345"/>
      <c r="N23" s="346"/>
      <c r="O23" s="347"/>
      <c r="P23" s="348"/>
      <c r="Q23" s="349"/>
      <c r="R23" s="350"/>
      <c r="S23" s="351"/>
      <c r="T23" s="351"/>
      <c r="U23" s="352"/>
      <c r="V23" s="339"/>
      <c r="W23" s="340"/>
      <c r="X23" s="353"/>
      <c r="Y23" s="328"/>
      <c r="Z23" s="328"/>
      <c r="AA23" s="328"/>
      <c r="AB23" s="328"/>
      <c r="AC23" s="328"/>
      <c r="AD23" s="328"/>
      <c r="AE23" s="328"/>
      <c r="AF23" s="328"/>
      <c r="AG23" s="328"/>
      <c r="AH23" s="328"/>
      <c r="AI23" s="328"/>
      <c r="AJ23" s="328"/>
      <c r="AK23" s="328"/>
      <c r="AL23" s="328"/>
      <c r="AM23" s="328"/>
      <c r="AN23" s="328"/>
      <c r="AO23" s="328"/>
      <c r="AP23" s="328"/>
      <c r="AQ23" s="328"/>
      <c r="AR23" s="328"/>
      <c r="AS23" s="328"/>
      <c r="AT23" s="328"/>
      <c r="AU23" s="328"/>
      <c r="AV23" s="328"/>
      <c r="AW23" s="328"/>
      <c r="AX23" s="328"/>
      <c r="AY23" s="328"/>
      <c r="AZ23" s="328"/>
      <c r="BA23" s="328"/>
      <c r="BB23" s="328"/>
      <c r="BC23" s="328"/>
      <c r="BD23" s="328"/>
      <c r="BE23" s="328"/>
      <c r="BF23" s="328"/>
      <c r="BG23" s="328"/>
      <c r="BH23" s="328"/>
      <c r="BI23" s="328"/>
      <c r="BJ23" s="328"/>
      <c r="BK23" s="328"/>
      <c r="BL23" s="328"/>
      <c r="BM23" s="328"/>
      <c r="BN23" s="328"/>
      <c r="BO23" s="328"/>
      <c r="BP23" s="328"/>
      <c r="BQ23" s="328"/>
    </row>
    <row r="24" spans="1:69" s="329" customFormat="1" ht="99.95" customHeight="1">
      <c r="A24" s="245"/>
      <c r="B24" s="337" t="s">
        <v>42</v>
      </c>
      <c r="C24" s="338"/>
      <c r="D24" s="339"/>
      <c r="E24" s="340"/>
      <c r="F24" s="339"/>
      <c r="G24" s="354"/>
      <c r="H24" s="355"/>
      <c r="I24" s="356"/>
      <c r="J24" s="333"/>
      <c r="K24" s="354"/>
      <c r="L24" s="355"/>
      <c r="M24" s="345"/>
      <c r="N24" s="357"/>
      <c r="O24" s="358"/>
      <c r="P24" s="359"/>
      <c r="Q24" s="349"/>
      <c r="R24" s="350"/>
      <c r="S24" s="351"/>
      <c r="T24" s="351"/>
      <c r="U24" s="352"/>
      <c r="V24" s="339"/>
      <c r="W24" s="340"/>
      <c r="X24" s="353"/>
      <c r="Y24" s="328"/>
      <c r="Z24" s="328"/>
      <c r="AA24" s="328"/>
      <c r="AB24" s="328"/>
      <c r="AC24" s="328"/>
      <c r="AD24" s="328"/>
      <c r="AE24" s="328"/>
      <c r="AF24" s="328"/>
      <c r="AG24" s="328"/>
      <c r="AH24" s="328"/>
      <c r="AI24" s="328"/>
      <c r="AJ24" s="328"/>
      <c r="AK24" s="328"/>
      <c r="AL24" s="328"/>
      <c r="AM24" s="328"/>
      <c r="AN24" s="328"/>
      <c r="AO24" s="328"/>
      <c r="AP24" s="328"/>
      <c r="AQ24" s="328"/>
      <c r="AR24" s="328"/>
      <c r="AS24" s="328"/>
      <c r="AT24" s="328"/>
      <c r="AU24" s="328"/>
      <c r="AV24" s="328"/>
      <c r="AW24" s="328"/>
      <c r="AX24" s="328"/>
      <c r="AY24" s="328"/>
      <c r="AZ24" s="328"/>
      <c r="BA24" s="328"/>
      <c r="BB24" s="328"/>
      <c r="BC24" s="328"/>
      <c r="BD24" s="328"/>
      <c r="BE24" s="328"/>
      <c r="BF24" s="328"/>
      <c r="BG24" s="328"/>
      <c r="BH24" s="328"/>
      <c r="BI24" s="328"/>
      <c r="BJ24" s="328"/>
      <c r="BK24" s="328"/>
      <c r="BL24" s="328"/>
      <c r="BM24" s="328"/>
      <c r="BN24" s="328"/>
      <c r="BO24" s="328"/>
      <c r="BP24" s="328"/>
      <c r="BQ24" s="328"/>
    </row>
    <row r="25" spans="1:69" s="329" customFormat="1" ht="99.95" customHeight="1">
      <c r="A25" s="245"/>
      <c r="B25" s="337" t="s">
        <v>43</v>
      </c>
      <c r="C25" s="338"/>
      <c r="D25" s="339"/>
      <c r="E25" s="340"/>
      <c r="F25" s="339"/>
      <c r="G25" s="354"/>
      <c r="H25" s="356"/>
      <c r="I25" s="356"/>
      <c r="J25" s="333"/>
      <c r="K25" s="360"/>
      <c r="L25" s="355"/>
      <c r="M25" s="345"/>
      <c r="N25" s="357"/>
      <c r="O25" s="358"/>
      <c r="P25" s="359"/>
      <c r="Q25" s="349"/>
      <c r="R25" s="350"/>
      <c r="S25" s="351"/>
      <c r="T25" s="351"/>
      <c r="U25" s="352"/>
      <c r="V25" s="339"/>
      <c r="W25" s="340"/>
      <c r="X25" s="353"/>
      <c r="Y25" s="328"/>
      <c r="Z25" s="328"/>
      <c r="AA25" s="328"/>
      <c r="AB25" s="328"/>
      <c r="AC25" s="328"/>
      <c r="AD25" s="328"/>
      <c r="AE25" s="328"/>
      <c r="AF25" s="328"/>
      <c r="AG25" s="328"/>
      <c r="AH25" s="328"/>
      <c r="AI25" s="328"/>
      <c r="AJ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328"/>
      <c r="BD25" s="328"/>
      <c r="BE25" s="328"/>
      <c r="BF25" s="328"/>
      <c r="BG25" s="328"/>
      <c r="BH25" s="328"/>
      <c r="BI25" s="328"/>
      <c r="BJ25" s="328"/>
      <c r="BK25" s="328"/>
      <c r="BL25" s="328"/>
      <c r="BM25" s="328"/>
      <c r="BN25" s="328"/>
      <c r="BO25" s="328"/>
      <c r="BP25" s="328"/>
      <c r="BQ25" s="328"/>
    </row>
    <row r="26" spans="1:69" s="329" customFormat="1" ht="99.95" customHeight="1">
      <c r="A26" s="245"/>
      <c r="B26" s="315">
        <v>0.75</v>
      </c>
      <c r="C26" s="330"/>
      <c r="D26" s="280"/>
      <c r="E26" s="330"/>
      <c r="F26" s="326">
        <f>IF(E26&gt;0,"Value adjustments and provisions are negative numbers",C26+E26)</f>
        <v>0</v>
      </c>
      <c r="G26" s="331"/>
      <c r="H26" s="332"/>
      <c r="I26" s="333"/>
      <c r="J26" s="334"/>
      <c r="K26" s="331"/>
      <c r="L26" s="332"/>
      <c r="M26" s="249">
        <f>IF(K26&gt;0,"Total outflows are negative numbers",F26+K26+L26)</f>
        <v>0</v>
      </c>
      <c r="N26" s="289"/>
      <c r="O26" s="286"/>
      <c r="P26" s="288"/>
      <c r="Q26" s="290">
        <f>+IF((I26+J26)=0,IF(O26&gt;0,"Financial collateral adjusted value is a negative number",M26+N26+O26),M26)</f>
        <v>0</v>
      </c>
      <c r="R26" s="287"/>
      <c r="S26" s="286"/>
      <c r="T26" s="286"/>
      <c r="U26" s="284"/>
      <c r="V26" s="282">
        <f t="shared" si="3"/>
        <v>0</v>
      </c>
      <c r="W26" s="335">
        <f>+V26*B26</f>
        <v>0</v>
      </c>
      <c r="X26" s="326">
        <f t="shared" si="4"/>
        <v>0</v>
      </c>
      <c r="Y26" s="328"/>
      <c r="Z26" s="328"/>
      <c r="AA26" s="328"/>
      <c r="AB26" s="328"/>
      <c r="AC26" s="328"/>
      <c r="AD26" s="328"/>
      <c r="AE26" s="328"/>
      <c r="AF26" s="328"/>
      <c r="AG26" s="328"/>
      <c r="AH26" s="328"/>
      <c r="AI26" s="328"/>
      <c r="AJ26" s="328"/>
      <c r="AK26" s="328"/>
      <c r="AL26" s="328"/>
      <c r="AM26" s="328"/>
      <c r="AN26" s="328"/>
      <c r="AO26" s="328"/>
      <c r="AP26" s="328"/>
      <c r="AQ26" s="328"/>
      <c r="AR26" s="328"/>
      <c r="AS26" s="328"/>
      <c r="AT26" s="328"/>
      <c r="AU26" s="328"/>
      <c r="AV26" s="328"/>
      <c r="AW26" s="328"/>
      <c r="AX26" s="328"/>
      <c r="AY26" s="328"/>
      <c r="AZ26" s="328"/>
      <c r="BA26" s="328"/>
      <c r="BB26" s="328"/>
      <c r="BC26" s="328"/>
      <c r="BD26" s="328"/>
      <c r="BE26" s="328"/>
      <c r="BF26" s="328"/>
      <c r="BG26" s="328"/>
      <c r="BH26" s="328"/>
      <c r="BI26" s="328"/>
      <c r="BJ26" s="328"/>
      <c r="BK26" s="328"/>
      <c r="BL26" s="328"/>
      <c r="BM26" s="328"/>
      <c r="BN26" s="328"/>
      <c r="BO26" s="328"/>
      <c r="BP26" s="328"/>
      <c r="BQ26" s="328"/>
    </row>
    <row r="27" spans="1:69" s="329" customFormat="1" ht="99.95" customHeight="1">
      <c r="A27" s="245"/>
      <c r="B27" s="315">
        <v>1</v>
      </c>
      <c r="C27" s="330"/>
      <c r="D27" s="280"/>
      <c r="E27" s="330"/>
      <c r="F27" s="326">
        <f>IF(E27&gt;0,"Value adjustments and provisions are negative numbers",C27+E27)</f>
        <v>0</v>
      </c>
      <c r="G27" s="331"/>
      <c r="H27" s="332"/>
      <c r="I27" s="336"/>
      <c r="J27" s="334"/>
      <c r="K27" s="331"/>
      <c r="L27" s="332"/>
      <c r="M27" s="249">
        <f>IF(K27&gt;0,"Total outflows are negative numbers",F27+K27+L27)</f>
        <v>0</v>
      </c>
      <c r="N27" s="289"/>
      <c r="O27" s="286"/>
      <c r="P27" s="288"/>
      <c r="Q27" s="290">
        <f>+IF((I27+J27)=0,IF(O27&gt;0,"Financial collateral adjusted value is a negative number",M27+N27+O27),M27)</f>
        <v>0</v>
      </c>
      <c r="R27" s="287"/>
      <c r="S27" s="286"/>
      <c r="T27" s="286"/>
      <c r="U27" s="284"/>
      <c r="V27" s="282">
        <f t="shared" si="3"/>
        <v>0</v>
      </c>
      <c r="W27" s="335">
        <f>+V27*B27</f>
        <v>0</v>
      </c>
      <c r="X27" s="326">
        <f t="shared" si="4"/>
        <v>0</v>
      </c>
      <c r="Y27" s="328"/>
      <c r="Z27" s="328"/>
      <c r="AA27" s="328"/>
      <c r="AB27" s="328"/>
      <c r="AC27" s="328"/>
      <c r="AD27" s="328"/>
      <c r="AE27" s="328"/>
      <c r="AF27" s="328"/>
      <c r="AG27" s="328"/>
      <c r="AH27" s="328"/>
      <c r="AI27" s="328"/>
      <c r="AJ27" s="328"/>
      <c r="AK27" s="328"/>
      <c r="AL27" s="328"/>
      <c r="AM27" s="328"/>
      <c r="AN27" s="328"/>
      <c r="AO27" s="328"/>
      <c r="AP27" s="328"/>
      <c r="AQ27" s="328"/>
      <c r="AR27" s="328"/>
      <c r="AS27" s="328"/>
      <c r="AT27" s="328"/>
      <c r="AU27" s="328"/>
      <c r="AV27" s="328"/>
      <c r="AW27" s="328"/>
      <c r="AX27" s="328"/>
      <c r="AY27" s="328"/>
      <c r="AZ27" s="328"/>
      <c r="BA27" s="328"/>
      <c r="BB27" s="328"/>
      <c r="BC27" s="328"/>
      <c r="BD27" s="328"/>
      <c r="BE27" s="328"/>
      <c r="BF27" s="328"/>
      <c r="BG27" s="328"/>
      <c r="BH27" s="328"/>
      <c r="BI27" s="328"/>
      <c r="BJ27" s="328"/>
      <c r="BK27" s="328"/>
      <c r="BL27" s="328"/>
      <c r="BM27" s="328"/>
      <c r="BN27" s="328"/>
      <c r="BO27" s="328"/>
      <c r="BP27" s="328"/>
      <c r="BQ27" s="328"/>
    </row>
    <row r="28" spans="1:69" s="329" customFormat="1" ht="99.95" customHeight="1">
      <c r="A28" s="245"/>
      <c r="B28" s="337" t="s">
        <v>44</v>
      </c>
      <c r="C28" s="338"/>
      <c r="D28" s="339"/>
      <c r="E28" s="340"/>
      <c r="F28" s="339"/>
      <c r="G28" s="354"/>
      <c r="H28" s="342"/>
      <c r="I28" s="343"/>
      <c r="J28" s="344"/>
      <c r="K28" s="341"/>
      <c r="L28" s="355"/>
      <c r="M28" s="345"/>
      <c r="N28" s="346"/>
      <c r="O28" s="347"/>
      <c r="P28" s="348"/>
      <c r="Q28" s="349"/>
      <c r="R28" s="350"/>
      <c r="S28" s="351"/>
      <c r="T28" s="351"/>
      <c r="U28" s="352"/>
      <c r="V28" s="339"/>
      <c r="W28" s="340"/>
      <c r="X28" s="353"/>
      <c r="Y28" s="328"/>
      <c r="Z28" s="328"/>
      <c r="AA28" s="328"/>
      <c r="AB28" s="328"/>
      <c r="AC28" s="328"/>
      <c r="AD28" s="328"/>
      <c r="AE28" s="328"/>
      <c r="AF28" s="328"/>
      <c r="AG28" s="328"/>
      <c r="AH28" s="328"/>
      <c r="AI28" s="328"/>
      <c r="AJ28" s="328"/>
      <c r="AK28" s="328"/>
      <c r="AL28" s="328"/>
      <c r="AM28" s="328"/>
      <c r="AN28" s="328"/>
      <c r="AO28" s="328"/>
      <c r="AP28" s="328"/>
      <c r="AQ28" s="328"/>
      <c r="AR28" s="328"/>
      <c r="AS28" s="328"/>
      <c r="AT28" s="328"/>
      <c r="AU28" s="328"/>
      <c r="AV28" s="328"/>
      <c r="AW28" s="328"/>
      <c r="AX28" s="328"/>
      <c r="AY28" s="328"/>
      <c r="AZ28" s="328"/>
      <c r="BA28" s="328"/>
      <c r="BB28" s="328"/>
      <c r="BC28" s="328"/>
      <c r="BD28" s="328"/>
      <c r="BE28" s="328"/>
      <c r="BF28" s="328"/>
      <c r="BG28" s="328"/>
      <c r="BH28" s="328"/>
      <c r="BI28" s="328"/>
      <c r="BJ28" s="328"/>
      <c r="BK28" s="328"/>
      <c r="BL28" s="328"/>
      <c r="BM28" s="328"/>
      <c r="BN28" s="328"/>
      <c r="BO28" s="328"/>
      <c r="BP28" s="328"/>
      <c r="BQ28" s="328"/>
    </row>
    <row r="29" spans="1:69" s="329" customFormat="1" ht="99.95" customHeight="1">
      <c r="A29" s="245"/>
      <c r="B29" s="337" t="s">
        <v>42</v>
      </c>
      <c r="C29" s="338"/>
      <c r="D29" s="339"/>
      <c r="E29" s="340"/>
      <c r="F29" s="339"/>
      <c r="G29" s="354"/>
      <c r="H29" s="355"/>
      <c r="I29" s="356"/>
      <c r="J29" s="333"/>
      <c r="K29" s="354"/>
      <c r="L29" s="355"/>
      <c r="M29" s="345"/>
      <c r="N29" s="357"/>
      <c r="O29" s="358"/>
      <c r="P29" s="359"/>
      <c r="Q29" s="349"/>
      <c r="R29" s="350"/>
      <c r="S29" s="351"/>
      <c r="T29" s="351"/>
      <c r="U29" s="352"/>
      <c r="V29" s="339"/>
      <c r="W29" s="340"/>
      <c r="X29" s="353"/>
      <c r="Y29" s="328"/>
      <c r="Z29" s="328"/>
      <c r="AA29" s="328"/>
      <c r="AB29" s="328"/>
      <c r="AC29" s="328"/>
      <c r="AD29" s="328"/>
      <c r="AE29" s="328"/>
      <c r="AF29" s="328"/>
      <c r="AG29" s="328"/>
      <c r="AH29" s="328"/>
      <c r="AI29" s="328"/>
      <c r="AJ29" s="328"/>
      <c r="AK29" s="328"/>
      <c r="AL29" s="328"/>
      <c r="AM29" s="328"/>
      <c r="AN29" s="328"/>
      <c r="AO29" s="328"/>
      <c r="AP29" s="328"/>
      <c r="AQ29" s="328"/>
      <c r="AR29" s="328"/>
      <c r="AS29" s="328"/>
      <c r="AT29" s="328"/>
      <c r="AU29" s="328"/>
      <c r="AV29" s="328"/>
      <c r="AW29" s="328"/>
      <c r="AX29" s="328"/>
      <c r="AY29" s="328"/>
      <c r="AZ29" s="328"/>
      <c r="BA29" s="328"/>
      <c r="BB29" s="328"/>
      <c r="BC29" s="328"/>
      <c r="BD29" s="328"/>
      <c r="BE29" s="328"/>
      <c r="BF29" s="328"/>
      <c r="BG29" s="328"/>
      <c r="BH29" s="328"/>
      <c r="BI29" s="328"/>
      <c r="BJ29" s="328"/>
      <c r="BK29" s="328"/>
      <c r="BL29" s="328"/>
      <c r="BM29" s="328"/>
      <c r="BN29" s="328"/>
      <c r="BO29" s="328"/>
      <c r="BP29" s="328"/>
      <c r="BQ29" s="328"/>
    </row>
    <row r="30" spans="1:69" s="329" customFormat="1" ht="99.95" customHeight="1">
      <c r="A30" s="245"/>
      <c r="B30" s="337" t="s">
        <v>45</v>
      </c>
      <c r="C30" s="338"/>
      <c r="D30" s="339"/>
      <c r="E30" s="340"/>
      <c r="F30" s="339"/>
      <c r="G30" s="354"/>
      <c r="H30" s="356"/>
      <c r="I30" s="356"/>
      <c r="J30" s="333"/>
      <c r="K30" s="360"/>
      <c r="L30" s="355"/>
      <c r="M30" s="345"/>
      <c r="N30" s="357"/>
      <c r="O30" s="358"/>
      <c r="P30" s="359"/>
      <c r="Q30" s="349"/>
      <c r="R30" s="350"/>
      <c r="S30" s="351"/>
      <c r="T30" s="351"/>
      <c r="U30" s="352"/>
      <c r="V30" s="339"/>
      <c r="W30" s="340"/>
      <c r="X30" s="353"/>
      <c r="Y30" s="328"/>
      <c r="Z30" s="328"/>
      <c r="AA30" s="328"/>
      <c r="AB30" s="328"/>
      <c r="AC30" s="328"/>
      <c r="AD30" s="328"/>
      <c r="AE30" s="328"/>
      <c r="AF30" s="328"/>
      <c r="AG30" s="328"/>
      <c r="AH30" s="328"/>
      <c r="AI30" s="328"/>
      <c r="AJ30" s="328"/>
      <c r="AK30" s="328"/>
      <c r="AL30" s="328"/>
      <c r="AM30" s="328"/>
      <c r="AN30" s="328"/>
      <c r="AO30" s="328"/>
      <c r="AP30" s="328"/>
      <c r="AQ30" s="328"/>
      <c r="AR30" s="328"/>
      <c r="AS30" s="328"/>
      <c r="AT30" s="328"/>
      <c r="AU30" s="328"/>
      <c r="AV30" s="328"/>
      <c r="AW30" s="328"/>
      <c r="AX30" s="328"/>
      <c r="AY30" s="328"/>
      <c r="AZ30" s="328"/>
      <c r="BA30" s="328"/>
      <c r="BB30" s="328"/>
      <c r="BC30" s="328"/>
      <c r="BD30" s="328"/>
      <c r="BE30" s="328"/>
      <c r="BF30" s="328"/>
      <c r="BG30" s="328"/>
      <c r="BH30" s="328"/>
      <c r="BI30" s="328"/>
      <c r="BJ30" s="328"/>
      <c r="BK30" s="328"/>
      <c r="BL30" s="328"/>
      <c r="BM30" s="328"/>
      <c r="BN30" s="328"/>
      <c r="BO30" s="328"/>
      <c r="BP30" s="328"/>
      <c r="BQ30" s="328"/>
    </row>
    <row r="31" spans="1:69" s="329" customFormat="1" ht="99.95" customHeight="1">
      <c r="A31" s="245"/>
      <c r="B31" s="315">
        <v>1.5</v>
      </c>
      <c r="C31" s="330"/>
      <c r="D31" s="280"/>
      <c r="E31" s="330"/>
      <c r="F31" s="326">
        <f>IF(E31&gt;0,"Value adjustments and provisions are negative numbers",C31+E31)</f>
        <v>0</v>
      </c>
      <c r="G31" s="331"/>
      <c r="H31" s="332"/>
      <c r="I31" s="336"/>
      <c r="J31" s="334"/>
      <c r="K31" s="331"/>
      <c r="L31" s="332"/>
      <c r="M31" s="249">
        <f>IF(K31&gt;0,"Total outflows are negative numbers",F31+K31+L31)</f>
        <v>0</v>
      </c>
      <c r="N31" s="289"/>
      <c r="O31" s="286"/>
      <c r="P31" s="288"/>
      <c r="Q31" s="290">
        <f>+IF((I31+J31)=0,IF(O31&gt;0,"Financial collateral adjusted value is a negative number",M31+N31+O31),M31)</f>
        <v>0</v>
      </c>
      <c r="R31" s="287"/>
      <c r="S31" s="286"/>
      <c r="T31" s="286"/>
      <c r="U31" s="284"/>
      <c r="V31" s="282">
        <f t="shared" si="3"/>
        <v>0</v>
      </c>
      <c r="W31" s="335">
        <f>+V31*B31</f>
        <v>0</v>
      </c>
      <c r="X31" s="326">
        <f>+W31*0.08</f>
        <v>0</v>
      </c>
      <c r="Y31" s="328"/>
      <c r="Z31" s="328"/>
      <c r="AA31" s="328"/>
      <c r="AB31" s="328"/>
      <c r="AC31" s="328"/>
      <c r="AD31" s="328"/>
      <c r="AE31" s="328"/>
      <c r="AF31" s="328"/>
      <c r="AG31" s="328"/>
      <c r="AH31" s="328"/>
      <c r="AI31" s="328"/>
      <c r="AJ31" s="328"/>
      <c r="AK31" s="328"/>
      <c r="AL31" s="328"/>
      <c r="AM31" s="328"/>
      <c r="AN31" s="328"/>
      <c r="AO31" s="328"/>
      <c r="AP31" s="328"/>
      <c r="AQ31" s="328"/>
      <c r="AR31" s="328"/>
      <c r="AS31" s="328"/>
      <c r="AT31" s="328"/>
      <c r="AU31" s="328"/>
      <c r="AV31" s="328"/>
      <c r="AW31" s="328"/>
      <c r="AX31" s="328"/>
      <c r="AY31" s="328"/>
      <c r="AZ31" s="328"/>
      <c r="BA31" s="328"/>
      <c r="BB31" s="328"/>
      <c r="BC31" s="328"/>
      <c r="BD31" s="328"/>
      <c r="BE31" s="328"/>
      <c r="BF31" s="328"/>
      <c r="BG31" s="328"/>
      <c r="BH31" s="328"/>
      <c r="BI31" s="328"/>
      <c r="BJ31" s="328"/>
      <c r="BK31" s="328"/>
      <c r="BL31" s="328"/>
      <c r="BM31" s="328"/>
      <c r="BN31" s="328"/>
      <c r="BO31" s="328"/>
      <c r="BP31" s="328"/>
      <c r="BQ31" s="328"/>
    </row>
    <row r="32" spans="1:69" s="329" customFormat="1" ht="99.95" customHeight="1">
      <c r="A32" s="245"/>
      <c r="B32" s="337" t="s">
        <v>44</v>
      </c>
      <c r="C32" s="338"/>
      <c r="D32" s="339"/>
      <c r="E32" s="340"/>
      <c r="F32" s="339"/>
      <c r="G32" s="354"/>
      <c r="H32" s="343"/>
      <c r="I32" s="343"/>
      <c r="J32" s="344"/>
      <c r="K32" s="361"/>
      <c r="L32" s="355"/>
      <c r="M32" s="345"/>
      <c r="N32" s="346"/>
      <c r="O32" s="347"/>
      <c r="P32" s="348"/>
      <c r="Q32" s="349"/>
      <c r="R32" s="350"/>
      <c r="S32" s="351"/>
      <c r="T32" s="351"/>
      <c r="U32" s="352"/>
      <c r="V32" s="339"/>
      <c r="W32" s="340"/>
      <c r="X32" s="353"/>
      <c r="Y32" s="328"/>
      <c r="Z32" s="328"/>
      <c r="AA32" s="328"/>
      <c r="AB32" s="328"/>
      <c r="AC32" s="328"/>
      <c r="AD32" s="328"/>
      <c r="AE32" s="328"/>
      <c r="AF32" s="328"/>
      <c r="AG32" s="328"/>
      <c r="AH32" s="328"/>
      <c r="AI32" s="328"/>
      <c r="AJ32" s="328"/>
      <c r="AK32" s="328"/>
      <c r="AL32" s="328"/>
      <c r="AM32" s="328"/>
      <c r="AN32" s="328"/>
      <c r="AO32" s="328"/>
      <c r="AP32" s="328"/>
      <c r="AQ32" s="328"/>
      <c r="AR32" s="328"/>
      <c r="AS32" s="328"/>
      <c r="AT32" s="328"/>
      <c r="AU32" s="328"/>
      <c r="AV32" s="328"/>
      <c r="AW32" s="328"/>
      <c r="AX32" s="328"/>
      <c r="AY32" s="328"/>
      <c r="AZ32" s="328"/>
      <c r="BA32" s="328"/>
      <c r="BB32" s="328"/>
      <c r="BC32" s="328"/>
      <c r="BD32" s="328"/>
      <c r="BE32" s="328"/>
      <c r="BF32" s="328"/>
      <c r="BG32" s="328"/>
      <c r="BH32" s="328"/>
      <c r="BI32" s="328"/>
      <c r="BJ32" s="328"/>
      <c r="BK32" s="328"/>
      <c r="BL32" s="328"/>
      <c r="BM32" s="328"/>
      <c r="BN32" s="328"/>
      <c r="BO32" s="328"/>
      <c r="BP32" s="328"/>
      <c r="BQ32" s="328"/>
    </row>
    <row r="33" spans="1:69" s="329" customFormat="1" ht="99.95" customHeight="1">
      <c r="A33" s="245"/>
      <c r="B33" s="362">
        <v>2</v>
      </c>
      <c r="C33" s="330"/>
      <c r="D33" s="280"/>
      <c r="E33" s="330"/>
      <c r="F33" s="326">
        <f>IF(E33&gt;0,"Value adjustments and provisions are negative numbers",C33+E33)</f>
        <v>0</v>
      </c>
      <c r="G33" s="331"/>
      <c r="H33" s="332"/>
      <c r="I33" s="333"/>
      <c r="J33" s="334"/>
      <c r="K33" s="331"/>
      <c r="L33" s="332"/>
      <c r="M33" s="249">
        <f>IF(K33&gt;0,"Total outflows are negative numbers",F33+K33+L33)</f>
        <v>0</v>
      </c>
      <c r="N33" s="289"/>
      <c r="O33" s="286"/>
      <c r="P33" s="288"/>
      <c r="Q33" s="290">
        <f>+IF((I33+J33)=0,IF(O33&gt;0,"Financial collateral adjusted value is a negative number",M33+N33+O33),M33)</f>
        <v>0</v>
      </c>
      <c r="R33" s="287"/>
      <c r="S33" s="286"/>
      <c r="T33" s="286"/>
      <c r="U33" s="284"/>
      <c r="V33" s="282">
        <f t="shared" si="3"/>
        <v>0</v>
      </c>
      <c r="W33" s="335">
        <f>+V33*B33</f>
        <v>0</v>
      </c>
      <c r="X33" s="326">
        <f t="shared" si="4"/>
        <v>0</v>
      </c>
      <c r="Y33" s="328"/>
      <c r="Z33" s="328"/>
      <c r="AA33" s="328"/>
      <c r="AB33" s="328"/>
      <c r="AC33" s="328"/>
      <c r="AD33" s="328"/>
      <c r="AE33" s="328"/>
      <c r="AF33" s="328"/>
      <c r="AG33" s="328"/>
      <c r="AH33" s="328"/>
      <c r="AI33" s="328"/>
      <c r="AJ33" s="328"/>
      <c r="AK33" s="328"/>
      <c r="AL33" s="328"/>
      <c r="AM33" s="328"/>
      <c r="AN33" s="328"/>
      <c r="AO33" s="328"/>
      <c r="AP33" s="328"/>
      <c r="AQ33" s="328"/>
      <c r="AR33" s="328"/>
      <c r="AS33" s="328"/>
      <c r="AT33" s="328"/>
      <c r="AU33" s="328"/>
      <c r="AV33" s="328"/>
      <c r="AW33" s="328"/>
      <c r="AX33" s="328"/>
      <c r="AY33" s="328"/>
      <c r="AZ33" s="328"/>
      <c r="BA33" s="328"/>
      <c r="BB33" s="328"/>
      <c r="BC33" s="328"/>
      <c r="BD33" s="328"/>
      <c r="BE33" s="328"/>
      <c r="BF33" s="328"/>
      <c r="BG33" s="328"/>
      <c r="BH33" s="328"/>
      <c r="BI33" s="328"/>
      <c r="BJ33" s="328"/>
      <c r="BK33" s="328"/>
      <c r="BL33" s="328"/>
      <c r="BM33" s="328"/>
      <c r="BN33" s="328"/>
      <c r="BO33" s="328"/>
      <c r="BP33" s="328"/>
      <c r="BQ33" s="328"/>
    </row>
    <row r="34" spans="1:69" s="329" customFormat="1" ht="99.95" customHeight="1">
      <c r="A34" s="245"/>
      <c r="B34" s="363" t="s">
        <v>46</v>
      </c>
      <c r="C34" s="364"/>
      <c r="D34" s="365"/>
      <c r="E34" s="364"/>
      <c r="F34" s="366">
        <f>IF(E34&gt;0,"Value adjustments and provisions are negative numbers",C34+E34)</f>
        <v>0</v>
      </c>
      <c r="G34" s="367"/>
      <c r="H34" s="368"/>
      <c r="I34" s="369"/>
      <c r="J34" s="370"/>
      <c r="K34" s="367"/>
      <c r="L34" s="368"/>
      <c r="M34" s="371">
        <f>IF(K34&gt;0,"Total outflows are negative numbers",F34+K34+L34)</f>
        <v>0</v>
      </c>
      <c r="N34" s="372"/>
      <c r="O34" s="370"/>
      <c r="P34" s="373"/>
      <c r="Q34" s="306">
        <f>+IF((I34+J34)=0,IF(O34&gt;0,"Financial collateral adjusted value is a negative number",M34+N34+O34),M34)</f>
        <v>0</v>
      </c>
      <c r="R34" s="367"/>
      <c r="S34" s="370"/>
      <c r="T34" s="370"/>
      <c r="U34" s="368"/>
      <c r="V34" s="374">
        <f>+Q34-R34-(0.8*S34)-(0.5*T34)</f>
        <v>0</v>
      </c>
      <c r="W34" s="375"/>
      <c r="X34" s="376">
        <f t="shared" si="4"/>
        <v>0</v>
      </c>
      <c r="Y34" s="328"/>
      <c r="Z34" s="328"/>
      <c r="AA34" s="328"/>
      <c r="AB34" s="328"/>
      <c r="AC34" s="328"/>
      <c r="AD34" s="328"/>
      <c r="AE34" s="328"/>
      <c r="AF34" s="328"/>
      <c r="AG34" s="328"/>
      <c r="AH34" s="328"/>
      <c r="AI34" s="328"/>
      <c r="AJ34" s="328"/>
      <c r="AK34" s="328"/>
      <c r="AL34" s="328"/>
      <c r="AM34" s="328"/>
      <c r="AN34" s="328"/>
      <c r="AO34" s="328"/>
      <c r="AP34" s="328"/>
      <c r="AQ34" s="328"/>
      <c r="AR34" s="328"/>
      <c r="AS34" s="328"/>
      <c r="AT34" s="328"/>
      <c r="AU34" s="328"/>
      <c r="AV34" s="328"/>
      <c r="AW34" s="328"/>
      <c r="AX34" s="328"/>
      <c r="AY34" s="328"/>
      <c r="AZ34" s="328"/>
      <c r="BA34" s="328"/>
      <c r="BB34" s="328"/>
      <c r="BC34" s="328"/>
      <c r="BD34" s="328"/>
      <c r="BE34" s="328"/>
      <c r="BF34" s="328"/>
      <c r="BG34" s="328"/>
      <c r="BH34" s="328"/>
      <c r="BI34" s="328"/>
      <c r="BJ34" s="328"/>
      <c r="BK34" s="328"/>
      <c r="BL34" s="328"/>
      <c r="BM34" s="328"/>
      <c r="BN34" s="328"/>
      <c r="BO34" s="328"/>
      <c r="BP34" s="328"/>
      <c r="BQ34" s="328"/>
    </row>
    <row r="35" spans="1:69" ht="13.5" customHeight="1">
      <c r="B35" s="377"/>
      <c r="C35" s="378"/>
      <c r="D35" s="378"/>
      <c r="E35" s="378"/>
      <c r="F35" s="378"/>
      <c r="G35" s="378"/>
      <c r="H35" s="378"/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217"/>
      <c r="V35" s="217"/>
      <c r="W35" s="217"/>
      <c r="X35" s="217"/>
    </row>
    <row r="36" spans="1:69" ht="41.25" customHeight="1">
      <c r="B36" s="469" t="s">
        <v>47</v>
      </c>
      <c r="C36" s="469"/>
      <c r="D36" s="469"/>
      <c r="E36" s="469"/>
      <c r="F36" s="469"/>
      <c r="G36" s="469"/>
      <c r="H36" s="469"/>
      <c r="I36" s="469"/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</row>
    <row r="37" spans="1:69">
      <c r="B37" s="379"/>
      <c r="C37" s="209"/>
      <c r="D37" s="209"/>
      <c r="E37" s="209"/>
      <c r="F37" s="209"/>
      <c r="G37" s="209"/>
      <c r="H37" s="209"/>
    </row>
    <row r="38" spans="1:69">
      <c r="B38" s="379"/>
      <c r="C38" s="209"/>
      <c r="D38" s="209"/>
      <c r="E38" s="209"/>
      <c r="F38" s="209"/>
      <c r="G38" s="209"/>
      <c r="H38" s="209"/>
    </row>
    <row r="83" spans="14:16">
      <c r="N83" s="380"/>
      <c r="O83" s="380"/>
      <c r="P83" s="380"/>
    </row>
    <row r="84" spans="14:16">
      <c r="N84" s="380"/>
      <c r="O84" s="380"/>
      <c r="P84" s="380"/>
    </row>
    <row r="85" spans="14:16" ht="87.75">
      <c r="N85" s="380"/>
      <c r="O85" s="381" t="s">
        <v>48</v>
      </c>
      <c r="P85" s="380"/>
    </row>
    <row r="86" spans="14:16" ht="87.75">
      <c r="N86" s="380"/>
      <c r="O86" s="381" t="s">
        <v>49</v>
      </c>
      <c r="P86" s="380"/>
    </row>
  </sheetData>
  <mergeCells count="35">
    <mergeCell ref="Z14:AD15"/>
    <mergeCell ref="B36:X36"/>
    <mergeCell ref="Q5:Q8"/>
    <mergeCell ref="R5:U5"/>
    <mergeCell ref="B11:F11"/>
    <mergeCell ref="AB12:AD12"/>
    <mergeCell ref="AB13:AD13"/>
    <mergeCell ref="V5:V8"/>
    <mergeCell ref="W5:W8"/>
    <mergeCell ref="X5:X8"/>
    <mergeCell ref="D6:D8"/>
    <mergeCell ref="G6:H6"/>
    <mergeCell ref="I6:J6"/>
    <mergeCell ref="K6:L6"/>
    <mergeCell ref="N6:N8"/>
    <mergeCell ref="R6:R8"/>
    <mergeCell ref="S6:S8"/>
    <mergeCell ref="T6:T8"/>
    <mergeCell ref="U6:U8"/>
    <mergeCell ref="G7:G8"/>
    <mergeCell ref="H7:H8"/>
    <mergeCell ref="I7:I8"/>
    <mergeCell ref="J7:J8"/>
    <mergeCell ref="C3:D3"/>
    <mergeCell ref="L3:N3"/>
    <mergeCell ref="C5:D5"/>
    <mergeCell ref="E5:E8"/>
    <mergeCell ref="F5:F8"/>
    <mergeCell ref="G5:L5"/>
    <mergeCell ref="M5:M8"/>
    <mergeCell ref="N5:P5"/>
    <mergeCell ref="O6:O8"/>
    <mergeCell ref="P7:P8"/>
    <mergeCell ref="K7:K8"/>
    <mergeCell ref="L7:L8"/>
  </mergeCells>
  <conditionalFormatting sqref="B26:B27 B31 B11:B22 B33:B34">
    <cfRule type="cellIs" dxfId="0" priority="1" stopIfTrue="1" operator="equal">
      <formula>#REF!</formula>
    </cfRule>
  </conditionalFormatting>
  <printOptions horizontalCentered="1" verticalCentered="1"/>
  <pageMargins left="0.55118110236220474" right="0.35433070866141736" top="0.39370078740157483" bottom="0.39370078740157483" header="0.51181102362204722" footer="0.51181102362204722"/>
  <pageSetup paperSize="9" scale="1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CR SA corp</vt:lpstr>
      <vt:lpstr>CR SA inst</vt:lpstr>
      <vt:lpstr>'CR SA corp'!Print_Area</vt:lpstr>
      <vt:lpstr>'CR SA inst'!Print_Area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cp:lastPrinted>2008-03-11T14:09:00Z</cp:lastPrinted>
  <dcterms:created xsi:type="dcterms:W3CDTF">2008-03-06T14:45:46Z</dcterms:created>
  <dcterms:modified xsi:type="dcterms:W3CDTF">2008-07-25T15:40:39Z</dcterms:modified>
</cp:coreProperties>
</file>